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heckCompatibility="1" defaultThemeVersion="166925"/>
  <mc:AlternateContent xmlns:mc="http://schemas.openxmlformats.org/markup-compatibility/2006">
    <mc:Choice Requires="x15">
      <x15ac:absPath xmlns:x15ac="http://schemas.microsoft.com/office/spreadsheetml/2010/11/ac" url="C:\Users\Salnikov.F\Dropbox\Работа\Бюджет\Планы ФХД\2021\ПФХД\"/>
    </mc:Choice>
  </mc:AlternateContent>
  <xr:revisionPtr revIDLastSave="0" documentId="13_ncr:1_{C841D0AA-9A6C-4D87-A1BB-435B94AECCF2}" xr6:coauthVersionLast="46" xr6:coauthVersionMax="46" xr10:uidLastSave="{00000000-0000-0000-0000-000000000000}"/>
  <bookViews>
    <workbookView xWindow="300" yWindow="375" windowWidth="15405" windowHeight="14850" tabRatio="797" xr2:uid="{00000000-000D-0000-FFFF-FFFF00000000}"/>
  </bookViews>
  <sheets>
    <sheet name="стр.1_4 (пуст)" sheetId="4" r:id="rId1"/>
    <sheet name="стр.5_7" sheetId="6" r:id="rId2"/>
    <sheet name="21-111" sheetId="7" r:id="rId3"/>
    <sheet name="21-112" sheetId="8" r:id="rId4"/>
    <sheet name="21-112(2)" sheetId="20" r:id="rId5"/>
    <sheet name="21-119" sheetId="9" r:id="rId6"/>
    <sheet name="21-851-853" sheetId="11" r:id="rId7"/>
    <sheet name="21-221" sheetId="12" r:id="rId8"/>
    <sheet name="21-222" sheetId="13" r:id="rId9"/>
    <sheet name="21-223" sheetId="14" r:id="rId10"/>
    <sheet name="21-225" sheetId="15" r:id="rId11"/>
    <sheet name="21-226" sheetId="16" r:id="rId12"/>
    <sheet name="21-227" sheetId="17" r:id="rId13"/>
    <sheet name="21-310" sheetId="18" r:id="rId14"/>
    <sheet name="21-340" sheetId="19" r:id="rId15"/>
    <sheet name="Табсуб" sheetId="39" r:id="rId16"/>
    <sheet name="21-Таб 1.1" sheetId="46" r:id="rId17"/>
    <sheet name="21-Таб 1.2" sheetId="49" r:id="rId18"/>
    <sheet name="22-111" sheetId="21" r:id="rId19"/>
    <sheet name="22-112" sheetId="22" r:id="rId20"/>
    <sheet name="22-119" sheetId="23" r:id="rId21"/>
    <sheet name="22-851-853" sheetId="24" r:id="rId22"/>
    <sheet name="22-222" sheetId="25" r:id="rId23"/>
    <sheet name="22-223" sheetId="26" r:id="rId24"/>
    <sheet name="22-225" sheetId="27" r:id="rId25"/>
    <sheet name="22-226" sheetId="28" r:id="rId26"/>
    <sheet name="22-310" sheetId="29" r:id="rId27"/>
    <sheet name="22-340" sheetId="30" r:id="rId28"/>
    <sheet name="22-Таб 1.1" sheetId="48" r:id="rId29"/>
    <sheet name="22-Таб 1.2" sheetId="50" r:id="rId30"/>
    <sheet name="23-111" sheetId="31" r:id="rId31"/>
    <sheet name="23-119" sheetId="32" r:id="rId32"/>
    <sheet name="23-851-853" sheetId="33" r:id="rId33"/>
    <sheet name="23-223" sheetId="34" r:id="rId34"/>
    <sheet name="23-225" sheetId="35" r:id="rId35"/>
    <sheet name="23-226" sheetId="36" r:id="rId36"/>
    <sheet name="23-310" sheetId="37" r:id="rId37"/>
    <sheet name="23-340" sheetId="38" r:id="rId38"/>
    <sheet name="23-Таб 1.1" sheetId="47" r:id="rId39"/>
    <sheet name="23-Таб 1.2" sheetId="51" r:id="rId40"/>
  </sheets>
  <definedNames>
    <definedName name="TABLE" localSheetId="0">'стр.1_4 (пуст)'!#REF!</definedName>
    <definedName name="TABLE" localSheetId="1">стр.5_7!#REF!</definedName>
    <definedName name="TABLE_2" localSheetId="0">'стр.1_4 (пуст)'!#REF!</definedName>
    <definedName name="TABLE_2" localSheetId="1">стр.5_7!#REF!</definedName>
    <definedName name="_xlnm.Print_Titles" localSheetId="0">'стр.1_4 (пуст)'!$29:$29</definedName>
    <definedName name="_xlnm.Print_Area" localSheetId="2">'21-111'!$A$1:$EO$27</definedName>
    <definedName name="_xlnm.Print_Area" localSheetId="3">'21-112'!$A$1:$DI$11</definedName>
    <definedName name="_xlnm.Print_Area" localSheetId="4">'21-112(2)'!$A$1:$DJ$10</definedName>
    <definedName name="_xlnm.Print_Area" localSheetId="5">'21-119'!$A$1:$DH$24</definedName>
    <definedName name="_xlnm.Print_Area" localSheetId="7">'21-221'!$A$1:$DM$15</definedName>
    <definedName name="_xlnm.Print_Area" localSheetId="8">'21-222'!$A$1:$DM$11</definedName>
    <definedName name="_xlnm.Print_Area" localSheetId="9">'21-223'!$A$1:$DM$41</definedName>
    <definedName name="_xlnm.Print_Area" localSheetId="10">'21-225'!$A$1:$DM$42</definedName>
    <definedName name="_xlnm.Print_Area" localSheetId="11">'21-226'!$A$1:$DM$58</definedName>
    <definedName name="_xlnm.Print_Area" localSheetId="12">'21-227'!$A$1:$DM$14</definedName>
    <definedName name="_xlnm.Print_Area" localSheetId="13">'21-310'!$A$1:$DM$13</definedName>
    <definedName name="_xlnm.Print_Area" localSheetId="14">'21-340'!$A$1:$DM$52</definedName>
    <definedName name="_xlnm.Print_Area" localSheetId="6">'21-851-853'!$A$1:$DP$31</definedName>
    <definedName name="_xlnm.Print_Area" localSheetId="16">'21-Таб 1.1'!$A$1:$CZ$21</definedName>
    <definedName name="_xlnm.Print_Area" localSheetId="17">'21-Таб 1.2'!$A$1:$BL$16</definedName>
    <definedName name="_xlnm.Print_Area" localSheetId="18">'22-111'!$A$1:$EO$27</definedName>
    <definedName name="_xlnm.Print_Area" localSheetId="19">'22-112'!$A$1:$DI$11</definedName>
    <definedName name="_xlnm.Print_Area" localSheetId="20">'22-119'!$A$1:$DH$24</definedName>
    <definedName name="_xlnm.Print_Area" localSheetId="22">'22-222'!$A$1:$DM$11</definedName>
    <definedName name="_xlnm.Print_Area" localSheetId="23">'22-223'!$A$1:$DM$41</definedName>
    <definedName name="_xlnm.Print_Area" localSheetId="24">'22-225'!$A$1:$DM$32</definedName>
    <definedName name="_xlnm.Print_Area" localSheetId="25">'22-226'!$A$1:$DM$53</definedName>
    <definedName name="_xlnm.Print_Area" localSheetId="26">'22-310'!$A$1:$DM$13</definedName>
    <definedName name="_xlnm.Print_Area" localSheetId="27">'22-340'!$A$1:$DM$52</definedName>
    <definedName name="_xlnm.Print_Area" localSheetId="21">'22-851-853'!$A$1:$DP$31</definedName>
    <definedName name="_xlnm.Print_Area" localSheetId="28">'22-Таб 1.1'!$A$1:$CZ$21</definedName>
    <definedName name="_xlnm.Print_Area" localSheetId="29">'22-Таб 1.2'!$A$1:$BL$16</definedName>
    <definedName name="_xlnm.Print_Area" localSheetId="30">'23-111'!$A$1:$EO$27</definedName>
    <definedName name="_xlnm.Print_Area" localSheetId="31">'23-119'!$A$1:$DH$24</definedName>
    <definedName name="_xlnm.Print_Area" localSheetId="33">'23-223'!$A$1:$DM$41</definedName>
    <definedName name="_xlnm.Print_Area" localSheetId="34">'23-225'!$A$1:$DM$32</definedName>
    <definedName name="_xlnm.Print_Area" localSheetId="35">'23-226'!$A$1:$DM$53</definedName>
    <definedName name="_xlnm.Print_Area" localSheetId="36">'23-310'!$A$1:$DM$13</definedName>
    <definedName name="_xlnm.Print_Area" localSheetId="37">'23-340'!$A$1:$DM$52</definedName>
    <definedName name="_xlnm.Print_Area" localSheetId="32">'23-851-853'!$A$1:$DP$31</definedName>
    <definedName name="_xlnm.Print_Area" localSheetId="38">'23-Таб 1.1'!$A$1:$CZ$21</definedName>
    <definedName name="_xlnm.Print_Area" localSheetId="39">'23-Таб 1.2'!$A$1:$BL$16</definedName>
    <definedName name="_xlnm.Print_Area" localSheetId="0">'стр.1_4 (пуст)'!$A$1:$FK$129</definedName>
    <definedName name="_xlnm.Print_Area" localSheetId="1">стр.5_7!$A$1:$FI$63</definedName>
    <definedName name="_xlnm.Print_Area" localSheetId="15">Табсуб!$A$1:$CL$28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L35" i="6" l="1"/>
  <c r="DZ35" i="6"/>
  <c r="EL84" i="4"/>
  <c r="EL87" i="4"/>
  <c r="DY87" i="4"/>
  <c r="DY84" i="4"/>
  <c r="DN35" i="6"/>
  <c r="DM15" i="16"/>
  <c r="DM15" i="28"/>
  <c r="DM15" i="36"/>
  <c r="AU14" i="51"/>
  <c r="AU13" i="51"/>
  <c r="AU12" i="51"/>
  <c r="AU11" i="51"/>
  <c r="AU13" i="50"/>
  <c r="AU12" i="50"/>
  <c r="AU11" i="50"/>
  <c r="AU14" i="50" s="1"/>
  <c r="AU13" i="49"/>
  <c r="AU12" i="49"/>
  <c r="AU11" i="49"/>
  <c r="BS18" i="48"/>
  <c r="BS18" i="47"/>
  <c r="BS18" i="46"/>
  <c r="DK84" i="4"/>
  <c r="DK87" i="4"/>
  <c r="DM14" i="36"/>
  <c r="DK93" i="4"/>
  <c r="CB18" i="11"/>
  <c r="DN18" i="11"/>
  <c r="CB13" i="11"/>
  <c r="DP13" i="11" s="1"/>
  <c r="CB30" i="11"/>
  <c r="DP18" i="11"/>
  <c r="DP30" i="33"/>
  <c r="DP18" i="33"/>
  <c r="DP30" i="24"/>
  <c r="DP18" i="24"/>
  <c r="CU27" i="24"/>
  <c r="CU28" i="24" s="1"/>
  <c r="CU30" i="24"/>
  <c r="CU15" i="24"/>
  <c r="CU13" i="24"/>
  <c r="DP30" i="11"/>
  <c r="CU30" i="11"/>
  <c r="CU27" i="11"/>
  <c r="CU18" i="11"/>
  <c r="CU15" i="11"/>
  <c r="CU13" i="11"/>
  <c r="CK28" i="39"/>
  <c r="BW28" i="39"/>
  <c r="BC28" i="39"/>
  <c r="DM34" i="38"/>
  <c r="DL34" i="38"/>
  <c r="DK34" i="38"/>
  <c r="CQ34" i="38"/>
  <c r="CQ27" i="38"/>
  <c r="CQ26" i="38"/>
  <c r="CQ25" i="38"/>
  <c r="CQ24" i="38"/>
  <c r="CQ23" i="38"/>
  <c r="DM22" i="38"/>
  <c r="DL22" i="38"/>
  <c r="DK22" i="38"/>
  <c r="DM16" i="38"/>
  <c r="DL16" i="38"/>
  <c r="DK16" i="38"/>
  <c r="CQ16" i="38"/>
  <c r="CQ14" i="38"/>
  <c r="CQ13" i="38" s="1"/>
  <c r="DL13" i="38"/>
  <c r="DK13" i="38"/>
  <c r="DK52" i="38" s="1"/>
  <c r="DM13" i="37"/>
  <c r="DL13" i="37"/>
  <c r="DK13" i="37"/>
  <c r="CP10" i="37"/>
  <c r="CP13" i="37" s="1"/>
  <c r="CU22" i="36"/>
  <c r="CU21" i="36"/>
  <c r="CU20" i="36"/>
  <c r="CU19" i="36"/>
  <c r="CU18" i="36"/>
  <c r="CU17" i="36"/>
  <c r="DL14" i="36"/>
  <c r="CU16" i="36"/>
  <c r="CU15" i="36"/>
  <c r="DK14" i="36"/>
  <c r="CU13" i="36"/>
  <c r="CU12" i="36" s="1"/>
  <c r="DM12" i="36"/>
  <c r="DL12" i="36"/>
  <c r="DK12" i="36"/>
  <c r="CU11" i="36"/>
  <c r="CU9" i="36" s="1"/>
  <c r="CU10" i="36"/>
  <c r="DM9" i="36"/>
  <c r="DL9" i="36"/>
  <c r="DK9" i="36"/>
  <c r="DK53" i="36" s="1"/>
  <c r="DL32" i="35"/>
  <c r="DM31" i="35"/>
  <c r="DM30" i="35"/>
  <c r="DM29" i="35"/>
  <c r="DM28" i="35"/>
  <c r="DM27" i="35"/>
  <c r="DM26" i="35"/>
  <c r="DM25" i="35"/>
  <c r="DM24" i="35"/>
  <c r="DM23" i="35"/>
  <c r="DM22" i="35"/>
  <c r="DM21" i="35"/>
  <c r="DM20" i="35"/>
  <c r="DM19" i="35"/>
  <c r="DM18" i="35"/>
  <c r="DM17" i="35"/>
  <c r="DM16" i="35"/>
  <c r="DM15" i="35"/>
  <c r="DM14" i="35"/>
  <c r="DM12" i="35" s="1"/>
  <c r="DM13" i="35"/>
  <c r="DL12" i="35"/>
  <c r="DK12" i="35"/>
  <c r="CP12" i="35"/>
  <c r="DM10" i="35"/>
  <c r="DL9" i="35"/>
  <c r="DK9" i="35"/>
  <c r="DK32" i="35" s="1"/>
  <c r="CP9" i="35"/>
  <c r="CP32" i="35" s="1"/>
  <c r="DL41" i="34"/>
  <c r="DK41" i="34"/>
  <c r="CW40" i="34"/>
  <c r="CW39" i="34"/>
  <c r="DL18" i="34"/>
  <c r="CW11" i="34"/>
  <c r="DM11" i="34" s="1"/>
  <c r="CW10" i="34"/>
  <c r="DL9" i="34"/>
  <c r="DK9" i="34"/>
  <c r="DK18" i="34" s="1"/>
  <c r="CB31" i="33"/>
  <c r="DP29" i="33"/>
  <c r="DP28" i="33"/>
  <c r="DP27" i="33"/>
  <c r="DO26" i="33"/>
  <c r="DO31" i="33" s="1"/>
  <c r="DN26" i="33"/>
  <c r="DN31" i="33" s="1"/>
  <c r="CB26" i="33"/>
  <c r="DP17" i="33"/>
  <c r="DP16" i="33"/>
  <c r="DP15" i="33"/>
  <c r="DO14" i="33"/>
  <c r="DN14" i="33"/>
  <c r="CB14" i="33"/>
  <c r="DP13" i="33"/>
  <c r="DP12" i="33"/>
  <c r="CU12" i="33"/>
  <c r="CU13" i="33" s="1"/>
  <c r="CU15" i="33" s="1"/>
  <c r="DP11" i="33"/>
  <c r="CU11" i="33"/>
  <c r="DP10" i="33"/>
  <c r="DO9" i="33"/>
  <c r="DO19" i="33" s="1"/>
  <c r="DN9" i="33"/>
  <c r="DN19" i="33" s="1"/>
  <c r="CB9" i="33"/>
  <c r="CB19" i="33" s="1"/>
  <c r="CO14" i="32"/>
  <c r="DG22" i="32"/>
  <c r="DH21" i="32"/>
  <c r="BU21" i="32"/>
  <c r="DH18" i="32"/>
  <c r="BU18" i="32"/>
  <c r="DH15" i="32"/>
  <c r="DH14" i="32" s="1"/>
  <c r="DH22" i="32" s="1"/>
  <c r="BU15" i="32"/>
  <c r="DG14" i="32"/>
  <c r="DF14" i="32"/>
  <c r="DF9" i="32"/>
  <c r="DF22" i="32" s="1"/>
  <c r="DH9" i="32"/>
  <c r="DG9" i="32"/>
  <c r="CO9" i="32"/>
  <c r="EO23" i="31"/>
  <c r="AZ23" i="31"/>
  <c r="AL23" i="31" s="1"/>
  <c r="DV23" i="31" s="1"/>
  <c r="EO22" i="31"/>
  <c r="AZ22" i="31"/>
  <c r="AL22" i="31" s="1"/>
  <c r="DV22" i="31" s="1"/>
  <c r="EN25" i="31"/>
  <c r="X25" i="31"/>
  <c r="AL24" i="31"/>
  <c r="DV24" i="31" s="1"/>
  <c r="EM25" i="31"/>
  <c r="DM34" i="30"/>
  <c r="DL34" i="30"/>
  <c r="DK34" i="30"/>
  <c r="CQ34" i="30"/>
  <c r="CQ27" i="30"/>
  <c r="CQ26" i="30"/>
  <c r="CQ25" i="30"/>
  <c r="CQ24" i="30"/>
  <c r="DL23" i="30"/>
  <c r="DL22" i="30" s="1"/>
  <c r="CQ23" i="30"/>
  <c r="DM22" i="30"/>
  <c r="DK22" i="30"/>
  <c r="DM16" i="30"/>
  <c r="DL16" i="30"/>
  <c r="DK16" i="30"/>
  <c r="CQ16" i="30"/>
  <c r="CQ14" i="30"/>
  <c r="CQ13" i="30" s="1"/>
  <c r="DL13" i="30"/>
  <c r="DK13" i="30"/>
  <c r="DM13" i="29"/>
  <c r="DL13" i="29"/>
  <c r="DK13" i="29"/>
  <c r="CP12" i="29"/>
  <c r="CP11" i="29"/>
  <c r="CP10" i="29"/>
  <c r="CP13" i="29" s="1"/>
  <c r="DL16" i="28"/>
  <c r="CU22" i="28"/>
  <c r="CU21" i="28"/>
  <c r="CU20" i="28"/>
  <c r="CU19" i="28"/>
  <c r="CU18" i="28"/>
  <c r="CU17" i="28"/>
  <c r="CU16" i="28"/>
  <c r="CU15" i="28"/>
  <c r="DM14" i="28"/>
  <c r="DL14" i="28"/>
  <c r="DK14" i="28"/>
  <c r="CU13" i="28"/>
  <c r="CU12" i="28" s="1"/>
  <c r="DM12" i="28"/>
  <c r="DL12" i="28"/>
  <c r="DK12" i="28"/>
  <c r="CU11" i="28"/>
  <c r="CU10" i="28"/>
  <c r="DM9" i="28"/>
  <c r="DL9" i="28"/>
  <c r="DK9" i="28"/>
  <c r="DM14" i="27"/>
  <c r="DM31" i="27"/>
  <c r="DM30" i="27"/>
  <c r="DM29" i="27"/>
  <c r="DM28" i="27"/>
  <c r="DM27" i="27"/>
  <c r="DM26" i="27"/>
  <c r="DM25" i="27"/>
  <c r="DM24" i="27"/>
  <c r="DM23" i="27"/>
  <c r="DM22" i="27"/>
  <c r="DM21" i="27"/>
  <c r="DM20" i="27"/>
  <c r="DM19" i="27"/>
  <c r="DM18" i="27"/>
  <c r="DM17" i="27"/>
  <c r="DM16" i="27"/>
  <c r="DM15" i="27"/>
  <c r="DM13" i="27"/>
  <c r="CP12" i="27"/>
  <c r="DL12" i="27"/>
  <c r="DK12" i="27"/>
  <c r="DM10" i="27"/>
  <c r="DL9" i="27"/>
  <c r="DK9" i="27"/>
  <c r="CP9" i="27"/>
  <c r="CW10" i="26"/>
  <c r="CW11" i="26"/>
  <c r="DL41" i="26"/>
  <c r="DK41" i="26"/>
  <c r="CW40" i="26"/>
  <c r="CW39" i="26"/>
  <c r="DL18" i="26"/>
  <c r="DM10" i="26"/>
  <c r="DL9" i="26"/>
  <c r="DK9" i="26"/>
  <c r="DK18" i="26" s="1"/>
  <c r="DM11" i="25"/>
  <c r="DL11" i="25"/>
  <c r="DK11" i="25"/>
  <c r="CU10" i="25"/>
  <c r="CU9" i="25"/>
  <c r="CU11" i="25" s="1"/>
  <c r="CU16" i="24"/>
  <c r="CU17" i="24"/>
  <c r="CU18" i="24" s="1"/>
  <c r="CU12" i="24"/>
  <c r="CU11" i="24"/>
  <c r="DP13" i="24"/>
  <c r="DP10" i="24"/>
  <c r="DP11" i="24"/>
  <c r="DP12" i="24"/>
  <c r="DO31" i="24"/>
  <c r="DN31" i="24"/>
  <c r="DP29" i="24"/>
  <c r="CU29" i="24"/>
  <c r="DP28" i="24"/>
  <c r="DP27" i="24"/>
  <c r="DO26" i="24"/>
  <c r="DN26" i="24"/>
  <c r="CB26" i="24"/>
  <c r="CB31" i="24" s="1"/>
  <c r="DO19" i="24"/>
  <c r="DP17" i="24"/>
  <c r="DP16" i="24"/>
  <c r="DP15" i="24"/>
  <c r="DO14" i="24"/>
  <c r="DN14" i="24"/>
  <c r="CB14" i="24"/>
  <c r="DO9" i="24"/>
  <c r="DN9" i="24"/>
  <c r="CB9" i="24"/>
  <c r="DH14" i="23"/>
  <c r="DF14" i="23"/>
  <c r="DF10" i="23"/>
  <c r="DF9" i="23" s="1"/>
  <c r="DH21" i="23"/>
  <c r="BU21" i="23"/>
  <c r="DH18" i="23"/>
  <c r="BU18" i="23"/>
  <c r="DH15" i="23"/>
  <c r="BU15" i="23"/>
  <c r="DG14" i="23"/>
  <c r="DH9" i="23"/>
  <c r="DG9" i="23"/>
  <c r="DG22" i="23" s="1"/>
  <c r="CO9" i="23"/>
  <c r="CO22" i="23" s="1"/>
  <c r="DI11" i="22"/>
  <c r="DH11" i="22"/>
  <c r="DG11" i="22"/>
  <c r="CQ10" i="22"/>
  <c r="CQ9" i="22"/>
  <c r="CQ11" i="22" s="1"/>
  <c r="EM24" i="21"/>
  <c r="CD24" i="21"/>
  <c r="EM22" i="21"/>
  <c r="CD22" i="21"/>
  <c r="EN25" i="21"/>
  <c r="X25" i="21"/>
  <c r="AL24" i="21"/>
  <c r="DV24" i="21" s="1"/>
  <c r="AL23" i="21"/>
  <c r="DV23" i="21" s="1"/>
  <c r="EO23" i="21" s="1"/>
  <c r="AL22" i="21"/>
  <c r="DV22" i="21" s="1"/>
  <c r="AU14" i="49" l="1"/>
  <c r="DM53" i="36"/>
  <c r="DP26" i="33"/>
  <c r="DP31" i="33" s="1"/>
  <c r="DP14" i="33"/>
  <c r="CU17" i="33"/>
  <c r="CU18" i="33" s="1"/>
  <c r="CU27" i="33" s="1"/>
  <c r="CU16" i="33"/>
  <c r="DP9" i="33"/>
  <c r="CW18" i="34"/>
  <c r="CW9" i="34"/>
  <c r="CW9" i="26"/>
  <c r="DL52" i="38"/>
  <c r="CQ22" i="38"/>
  <c r="CQ52" i="38" s="1"/>
  <c r="DM14" i="38"/>
  <c r="DM13" i="38" s="1"/>
  <c r="DM52" i="38" s="1"/>
  <c r="CU14" i="36"/>
  <c r="CU53" i="36" s="1"/>
  <c r="DL53" i="36"/>
  <c r="DM9" i="35"/>
  <c r="DM32" i="35" s="1"/>
  <c r="CW41" i="34"/>
  <c r="DM39" i="34"/>
  <c r="DM41" i="34" s="1"/>
  <c r="DM10" i="34"/>
  <c r="DM9" i="34" s="1"/>
  <c r="DM18" i="34" s="1"/>
  <c r="CO22" i="32"/>
  <c r="DV25" i="31"/>
  <c r="EO25" i="31"/>
  <c r="CQ22" i="30"/>
  <c r="CQ52" i="30" s="1"/>
  <c r="DK52" i="30"/>
  <c r="DL52" i="30"/>
  <c r="DM14" i="30"/>
  <c r="DM13" i="30" s="1"/>
  <c r="DM52" i="30" s="1"/>
  <c r="DM53" i="28"/>
  <c r="CU9" i="28"/>
  <c r="DL53" i="28"/>
  <c r="CU14" i="28"/>
  <c r="DK53" i="28"/>
  <c r="DL32" i="27"/>
  <c r="CP32" i="27"/>
  <c r="DK32" i="27"/>
  <c r="DM9" i="27"/>
  <c r="DM12" i="27"/>
  <c r="DM11" i="26"/>
  <c r="DM9" i="26" s="1"/>
  <c r="DM18" i="26" s="1"/>
  <c r="CW18" i="26"/>
  <c r="CW41" i="26"/>
  <c r="DM39" i="26"/>
  <c r="DM41" i="26" s="1"/>
  <c r="DP26" i="24"/>
  <c r="DP31" i="24" s="1"/>
  <c r="DP14" i="24"/>
  <c r="DN19" i="24"/>
  <c r="CB19" i="24"/>
  <c r="DP9" i="24"/>
  <c r="DF22" i="23"/>
  <c r="DH22" i="23"/>
  <c r="EO24" i="21"/>
  <c r="EM25" i="21"/>
  <c r="DV25" i="21"/>
  <c r="EO22" i="21"/>
  <c r="DN20" i="6"/>
  <c r="DN19" i="6" s="1"/>
  <c r="EL39" i="6"/>
  <c r="DZ39" i="6"/>
  <c r="DN39" i="6"/>
  <c r="EL32" i="6"/>
  <c r="DZ32" i="6"/>
  <c r="DN32" i="6"/>
  <c r="EL19" i="6"/>
  <c r="EL18" i="6" s="1"/>
  <c r="DZ19" i="6"/>
  <c r="DZ18" i="6" s="1"/>
  <c r="EL15" i="6"/>
  <c r="DZ15" i="6"/>
  <c r="DN15" i="6"/>
  <c r="EL32" i="4"/>
  <c r="DY32" i="4"/>
  <c r="EL67" i="4"/>
  <c r="DY67" i="4"/>
  <c r="DK67" i="4"/>
  <c r="DY64" i="4"/>
  <c r="DK64" i="4"/>
  <c r="DK65" i="4"/>
  <c r="EL39" i="4"/>
  <c r="EL36" i="4" s="1"/>
  <c r="DY39" i="4"/>
  <c r="DK39" i="4"/>
  <c r="CR9" i="20"/>
  <c r="DJ9" i="20" s="1"/>
  <c r="DL23" i="19"/>
  <c r="DP19" i="33" l="1"/>
  <c r="CU28" i="33"/>
  <c r="CU29" i="33"/>
  <c r="CU30" i="33" s="1"/>
  <c r="EL36" i="6"/>
  <c r="CU53" i="28"/>
  <c r="DM32" i="27"/>
  <c r="DP19" i="24"/>
  <c r="EO25" i="21"/>
  <c r="DN18" i="6"/>
  <c r="DN36" i="6"/>
  <c r="DZ36" i="6"/>
  <c r="EL14" i="6"/>
  <c r="EL7" i="6" s="1"/>
  <c r="DZ14" i="6"/>
  <c r="DZ7" i="6" s="1"/>
  <c r="DN14" i="6"/>
  <c r="DN7" i="6" s="1"/>
  <c r="DM34" i="19" l="1"/>
  <c r="DL34" i="19"/>
  <c r="DK34" i="19"/>
  <c r="CQ34" i="19"/>
  <c r="CQ27" i="19"/>
  <c r="CQ26" i="19"/>
  <c r="CQ25" i="19"/>
  <c r="CQ24" i="19"/>
  <c r="CQ23" i="19"/>
  <c r="DM22" i="19"/>
  <c r="DK22" i="19"/>
  <c r="DM16" i="19"/>
  <c r="DL16" i="19"/>
  <c r="DK16" i="19"/>
  <c r="CQ16" i="19"/>
  <c r="CQ14" i="19"/>
  <c r="CQ13" i="19" s="1"/>
  <c r="DL13" i="19"/>
  <c r="DK13" i="19"/>
  <c r="CP12" i="18"/>
  <c r="CP10" i="18"/>
  <c r="CP11" i="18"/>
  <c r="DM13" i="18"/>
  <c r="DK13" i="18"/>
  <c r="DL13" i="18"/>
  <c r="DM14" i="17"/>
  <c r="DL14" i="17"/>
  <c r="DK14" i="17"/>
  <c r="CN14" i="17"/>
  <c r="DK52" i="19" l="1"/>
  <c r="DL22" i="19"/>
  <c r="DL52" i="19" s="1"/>
  <c r="CQ22" i="19"/>
  <c r="CQ52" i="19" s="1"/>
  <c r="DM14" i="19"/>
  <c r="DM13" i="19" s="1"/>
  <c r="DM52" i="19" s="1"/>
  <c r="CP13" i="18"/>
  <c r="CU26" i="16" l="1"/>
  <c r="CU27" i="16"/>
  <c r="CU25" i="16"/>
  <c r="DK24" i="16"/>
  <c r="CU24" i="16" s="1"/>
  <c r="CU23" i="16"/>
  <c r="CU22" i="16"/>
  <c r="CU21" i="16"/>
  <c r="CU20" i="16"/>
  <c r="CU19" i="16"/>
  <c r="CU18" i="16"/>
  <c r="CU17" i="16"/>
  <c r="CU16" i="16"/>
  <c r="CU15" i="16"/>
  <c r="CU13" i="16"/>
  <c r="DM12" i="16"/>
  <c r="DL12" i="16"/>
  <c r="DK12" i="16"/>
  <c r="CU12" i="16"/>
  <c r="CU11" i="16"/>
  <c r="CU10" i="16"/>
  <c r="DM9" i="16"/>
  <c r="DL9" i="16"/>
  <c r="DK9" i="16"/>
  <c r="DM22" i="15"/>
  <c r="CP16" i="15"/>
  <c r="DM14" i="15"/>
  <c r="DM13" i="15"/>
  <c r="DL9" i="15"/>
  <c r="DK9" i="15"/>
  <c r="DM18" i="15"/>
  <c r="DM41" i="15"/>
  <c r="DM40" i="15"/>
  <c r="DM39" i="15"/>
  <c r="DM38" i="15"/>
  <c r="DM37" i="15"/>
  <c r="DM36" i="15"/>
  <c r="DM35" i="15"/>
  <c r="DM34" i="15"/>
  <c r="DM33" i="15"/>
  <c r="DM32" i="15"/>
  <c r="DM31" i="15"/>
  <c r="DM30" i="15"/>
  <c r="DM29" i="15"/>
  <c r="DM28" i="15"/>
  <c r="DM27" i="15"/>
  <c r="DM26" i="15"/>
  <c r="DM25" i="15"/>
  <c r="DM24" i="15"/>
  <c r="DM23" i="15"/>
  <c r="DM21" i="15"/>
  <c r="DM20" i="15"/>
  <c r="DM19" i="15"/>
  <c r="DM17" i="15"/>
  <c r="DM16" i="15"/>
  <c r="DM15" i="15"/>
  <c r="CP12" i="15"/>
  <c r="DL12" i="15"/>
  <c r="DL42" i="15" s="1"/>
  <c r="DK12" i="15"/>
  <c r="DK42" i="15" s="1"/>
  <c r="DK14" i="16" l="1"/>
  <c r="DK58" i="16" s="1"/>
  <c r="DM14" i="16"/>
  <c r="DM58" i="16" s="1"/>
  <c r="CU9" i="16"/>
  <c r="CU14" i="16"/>
  <c r="CU58" i="16" s="1"/>
  <c r="DL14" i="16"/>
  <c r="DL58" i="16" s="1"/>
  <c r="DM12" i="15"/>
  <c r="DM10" i="15"/>
  <c r="CP9" i="15"/>
  <c r="CP42" i="15" s="1"/>
  <c r="DM9" i="15" l="1"/>
  <c r="DM42" i="15" s="1"/>
  <c r="DP17" i="11" l="1"/>
  <c r="DL41" i="14"/>
  <c r="DM41" i="14"/>
  <c r="DK41" i="14"/>
  <c r="CW41" i="14"/>
  <c r="DM9" i="14"/>
  <c r="DM18" i="14" s="1"/>
  <c r="DL9" i="14"/>
  <c r="DL18" i="14" s="1"/>
  <c r="DK9" i="14"/>
  <c r="DK18" i="14" s="1"/>
  <c r="DM11" i="14"/>
  <c r="DM10" i="14"/>
  <c r="BS39" i="14"/>
  <c r="CW39" i="14"/>
  <c r="DM39" i="14" s="1"/>
  <c r="BC40" i="14"/>
  <c r="CW40" i="14" s="1"/>
  <c r="CW11" i="14"/>
  <c r="CW10" i="14"/>
  <c r="DM11" i="13"/>
  <c r="DL11" i="13"/>
  <c r="DK11" i="13"/>
  <c r="CU10" i="13"/>
  <c r="CU9" i="13"/>
  <c r="DL15" i="12"/>
  <c r="DK15" i="12"/>
  <c r="DM14" i="12"/>
  <c r="CW14" i="12"/>
  <c r="CW13" i="12"/>
  <c r="DM13" i="12" s="1"/>
  <c r="CW12" i="12"/>
  <c r="DM12" i="12" s="1"/>
  <c r="CU17" i="11"/>
  <c r="CU16" i="11"/>
  <c r="DP12" i="11"/>
  <c r="CU12" i="11"/>
  <c r="CU11" i="11"/>
  <c r="CW9" i="14" l="1"/>
  <c r="CW18" i="14"/>
  <c r="CU11" i="13"/>
  <c r="DM15" i="12"/>
  <c r="CW15" i="12"/>
  <c r="DP29" i="11" l="1"/>
  <c r="CU29" i="11"/>
  <c r="CU28" i="11"/>
  <c r="DP28" i="11"/>
  <c r="DP27" i="11"/>
  <c r="DO26" i="11"/>
  <c r="DO31" i="11" s="1"/>
  <c r="DN26" i="11"/>
  <c r="DN31" i="11" s="1"/>
  <c r="CB26" i="11"/>
  <c r="CB31" i="11" s="1"/>
  <c r="DP16" i="11"/>
  <c r="DP15" i="11"/>
  <c r="DO14" i="11"/>
  <c r="DN14" i="11"/>
  <c r="DN9" i="11"/>
  <c r="DP11" i="11"/>
  <c r="DP10" i="11"/>
  <c r="DO9" i="11"/>
  <c r="DO19" i="11" s="1"/>
  <c r="DN19" i="11" l="1"/>
  <c r="DP14" i="11"/>
  <c r="DP9" i="11"/>
  <c r="DP26" i="11"/>
  <c r="DP31" i="11" s="1"/>
  <c r="CB9" i="11"/>
  <c r="CB14" i="11"/>
  <c r="DP19" i="11" l="1"/>
  <c r="CB19" i="11"/>
  <c r="DG9" i="9" l="1"/>
  <c r="DG22" i="9" s="1"/>
  <c r="DF9" i="9"/>
  <c r="DH9" i="9"/>
  <c r="DH15" i="9"/>
  <c r="DH14" i="9"/>
  <c r="DG14" i="9"/>
  <c r="DF14" i="9"/>
  <c r="DH18" i="9"/>
  <c r="DH21" i="9"/>
  <c r="DF22" i="9"/>
  <c r="CO22" i="9"/>
  <c r="CO9" i="9"/>
  <c r="CO14" i="9"/>
  <c r="BU21" i="9"/>
  <c r="BU18" i="9"/>
  <c r="BU15" i="9"/>
  <c r="DH22" i="9" l="1"/>
  <c r="DI11" i="8" l="1"/>
  <c r="DH11" i="8"/>
  <c r="DG11" i="8"/>
  <c r="CQ11" i="8"/>
  <c r="CQ10" i="8"/>
  <c r="CQ9" i="8"/>
  <c r="EN25" i="7" l="1"/>
  <c r="EM25" i="7"/>
  <c r="AL24" i="7"/>
  <c r="DV24" i="7" s="1"/>
  <c r="EO24" i="7" s="1"/>
  <c r="AL23" i="7"/>
  <c r="DV23" i="7" s="1"/>
  <c r="EO23" i="7" s="1"/>
  <c r="AL22" i="7"/>
  <c r="DV22" i="7" s="1"/>
  <c r="X25" i="7"/>
  <c r="EO22" i="7" l="1"/>
  <c r="EO25" i="7" s="1"/>
  <c r="DV25" i="7"/>
  <c r="EL106" i="4" l="1"/>
  <c r="DY106" i="4"/>
  <c r="DK106" i="4"/>
  <c r="EL103" i="4"/>
  <c r="DY103" i="4"/>
  <c r="DK103" i="4"/>
  <c r="EL82" i="4" l="1"/>
  <c r="DY82" i="4"/>
  <c r="DK82" i="4"/>
  <c r="EL79" i="4"/>
  <c r="DY79" i="4"/>
  <c r="DK79" i="4"/>
  <c r="EL73" i="4"/>
  <c r="DY73" i="4"/>
  <c r="DK73" i="4"/>
  <c r="EL63" i="4"/>
  <c r="DY63" i="4"/>
  <c r="DK63" i="4"/>
  <c r="EL59" i="4"/>
  <c r="DY59" i="4"/>
  <c r="DK59" i="4"/>
  <c r="EL54" i="4"/>
  <c r="DY54" i="4"/>
  <c r="DK54" i="4"/>
  <c r="DY62" i="4" l="1"/>
  <c r="EL62" i="4"/>
  <c r="DK62" i="4"/>
  <c r="EL47" i="4"/>
  <c r="DY48" i="4"/>
  <c r="DY47" i="4" s="1"/>
  <c r="DK48" i="4"/>
  <c r="DY36" i="4"/>
  <c r="DK47" i="4"/>
  <c r="DK36" i="4"/>
  <c r="DK32" i="4" s="1"/>
</calcChain>
</file>

<file path=xl/sharedStrings.xml><?xml version="1.0" encoding="utf-8"?>
<sst xmlns="http://schemas.openxmlformats.org/spreadsheetml/2006/main" count="1876" uniqueCount="612">
  <si>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</si>
  <si>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</si>
  <si>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</si>
  <si>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</si>
  <si>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</si>
  <si>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</si>
  <si>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</si>
  <si>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</si>
  <si>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</si>
  <si>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</si>
  <si>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</si>
  <si>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</si>
  <si>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</si>
  <si>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</si>
  <si>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</si>
  <si>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</si>
  <si>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</si>
  <si>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</si>
  <si>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</si>
  <si>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</si>
  <si>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</si>
  <si>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</si>
  <si>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</si>
  <si>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</si>
  <si>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</si>
  <si>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</si>
  <si>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</si>
  <si>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</si>
  <si>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</si>
  <si>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</si>
  <si>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</si>
  <si>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</si>
  <si>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</si>
  <si>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</si>
  <si>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</si>
  <si>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</si>
  <si>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</si>
  <si>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</si>
  <si>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</si>
  <si>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</si>
  <si>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</si>
  <si>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</si>
  <si>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</si>
  <si>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</si>
  <si>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</si>
  <si>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</si>
  <si>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</si>
  <si>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</si>
  <si>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</si>
  <si>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</si>
  <si>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</si>
  <si>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</si>
  <si>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</si>
  <si>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субсидии на осуществление капитальных вложений</t>
  </si>
  <si>
    <t>1520</t>
  </si>
  <si>
    <t>доходы от операций с активами, всего</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</si>
  <si>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</si>
  <si>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</si>
  <si>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</si>
  <si>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</si>
  <si>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</si>
  <si>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</si>
  <si>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</si>
  <si>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</si>
  <si>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</si>
  <si>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</si>
  <si>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</si>
  <si>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</si>
  <si>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</si>
  <si>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</si>
  <si>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</si>
  <si>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</si>
  <si>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</si>
  <si>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</si>
  <si>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</si>
  <si>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</si>
  <si>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</si>
  <si>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</si>
  <si>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</si>
  <si>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</si>
  <si>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</si>
  <si>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</si>
  <si>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</si>
  <si>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</si>
  <si>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</si>
  <si>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</si>
  <si>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</si>
  <si>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</si>
  <si>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</si>
  <si>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</si>
  <si>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</si>
  <si>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</si>
  <si>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</si>
  <si>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</si>
  <si>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</si>
  <si>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</si>
  <si>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</si>
  <si>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</si>
  <si>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</si>
  <si>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</si>
  <si>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</si>
  <si>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</si>
  <si>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</si>
  <si>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</si>
  <si>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</si>
  <si>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2620</t>
  </si>
  <si>
    <t>2630</t>
  </si>
  <si>
    <t>243</t>
  </si>
  <si>
    <t>прочую закупку товаров, работ и услуг, всего</t>
  </si>
  <si>
    <t>244</t>
  </si>
  <si>
    <t>400</t>
  </si>
  <si>
    <t>406</t>
  </si>
  <si>
    <t>407</t>
  </si>
  <si>
    <t>3000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</si>
  <si>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</si>
  <si>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</si>
  <si>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</si>
  <si>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</si>
  <si>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</si>
  <si>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</si>
  <si>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</si>
  <si>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</si>
  <si>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</si>
  <si>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</si>
  <si>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</si>
  <si>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</si>
  <si>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</si>
  <si>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</si>
  <si>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</si>
  <si>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</si>
  <si>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</si>
  <si>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</si>
  <si>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</si>
  <si>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</si>
  <si>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</si>
  <si>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</si>
  <si>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</si>
  <si>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</si>
  <si>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</si>
  <si>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</si>
  <si>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</si>
  <si>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</si>
  <si>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</si>
  <si>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</si>
  <si>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</si>
  <si>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</si>
  <si>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</si>
  <si>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</si>
  <si>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</si>
  <si>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</si>
  <si>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</si>
  <si>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</si>
  <si>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</si>
  <si>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</si>
  <si>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</si>
  <si>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</si>
  <si>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</si>
  <si>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</si>
  <si>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</si>
  <si>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</si>
  <si>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</si>
  <si>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</si>
  <si>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</si>
  <si>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</si>
  <si>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</si>
  <si>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</si>
  <si>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</si>
  <si>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</si>
  <si>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</si>
  <si>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</si>
  <si>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</si>
  <si>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</si>
  <si>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</si>
  <si>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</si>
  <si>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</si>
  <si>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</si>
  <si>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</si>
  <si>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</si>
  <si>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</si>
  <si>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</si>
  <si>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</si>
  <si>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</si>
  <si>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</si>
  <si>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</si>
  <si>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</si>
  <si>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</si>
  <si>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</si>
  <si>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</si>
  <si>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Руководитель финансово-экономической</t>
  </si>
  <si>
    <t>службы учреждения</t>
  </si>
  <si>
    <t xml:space="preserve">к Порядку составления и утверждения Плана
финансово-хозяйственной деятельности
краевых государственных бюджетных и
автономных учреждений, подведомственных
министерству культуры края
</t>
  </si>
  <si>
    <t>(наименование должности лица, утверждающего документ)</t>
  </si>
  <si>
    <t>УТВЕРЖДАЮ</t>
  </si>
  <si>
    <t>1110</t>
  </si>
  <si>
    <t>1310</t>
  </si>
  <si>
    <t>1120</t>
  </si>
  <si>
    <t>1220</t>
  </si>
  <si>
    <t>1230</t>
  </si>
  <si>
    <t>1320</t>
  </si>
  <si>
    <t>1410</t>
  </si>
  <si>
    <t>1420</t>
  </si>
  <si>
    <t>1530</t>
  </si>
  <si>
    <t>2211</t>
  </si>
  <si>
    <t>321</t>
  </si>
  <si>
    <t>из них: пособия, компенсации и иные социальные выплаты гражданам, кроме публичных нормативных обязательств</t>
  </si>
  <si>
    <t>1221</t>
  </si>
  <si>
    <t xml:space="preserve">в том числе:
субсидии на финансовое обеспечение выполнения государственного задания </t>
  </si>
  <si>
    <t xml:space="preserve">доходы от оказания платных услуг (работ)  </t>
  </si>
  <si>
    <t>из них: доходы от оказания платных услуг (работ) в рамках государственного задания</t>
  </si>
  <si>
    <t>1222</t>
  </si>
  <si>
    <t>из них:
субсидии на финансовое обеспечение затрат на уплату налогов, в качестве объекта налогообложения по которым признается имущество учреждения</t>
  </si>
  <si>
    <t>1211</t>
  </si>
  <si>
    <t>1240</t>
  </si>
  <si>
    <t>из них:
налог на имущество организаций</t>
  </si>
  <si>
    <t xml:space="preserve">
 земельный налог</t>
  </si>
  <si>
    <t xml:space="preserve">
транспортный налог</t>
  </si>
  <si>
    <t>транспортные услуги</t>
  </si>
  <si>
    <t>2660</t>
  </si>
  <si>
    <t>коммунальные услуги</t>
  </si>
  <si>
    <t>арендная плата за пользование имуществом</t>
  </si>
  <si>
    <t>работы, услуги по содержанию имущества</t>
  </si>
  <si>
    <t>закупку товаров, работ, услуг в целях капитального ремонта государственного имущества</t>
  </si>
  <si>
    <t>прочие работы, услуги</t>
  </si>
  <si>
    <t>страхование</t>
  </si>
  <si>
    <t>в том числе:
приобретение объектов недвижимого имущества государственными учреждениями</t>
  </si>
  <si>
    <t>строительство (реконструкция) объектов недвижимого имущества государственными  учреждениями</t>
  </si>
  <si>
    <t>капитальные вложения в объекты государственной  собственности, всего</t>
  </si>
  <si>
    <t>арендная плата за пользование земельными участками</t>
  </si>
  <si>
    <t>прочие расходы</t>
  </si>
  <si>
    <t>увеличение стоимости основных средств</t>
  </si>
  <si>
    <t>увеличение стоимости нематериальных активов</t>
  </si>
  <si>
    <t>увеличение стоимости непроизводственных активов</t>
  </si>
  <si>
    <t>увеличение стоимости материальных запасов</t>
  </si>
  <si>
    <t>2661</t>
  </si>
  <si>
    <t>2662</t>
  </si>
  <si>
    <t>из них:
услуги связи</t>
  </si>
  <si>
    <t>увеличение стоимости биологических активов</t>
  </si>
  <si>
    <r>
      <t xml:space="preserve"> г.</t>
    </r>
    <r>
      <rPr>
        <vertAlign val="superscript"/>
        <sz val="11"/>
        <rFont val="Times New Roman"/>
        <family val="1"/>
        <charset val="204"/>
      </rPr>
      <t>2</t>
    </r>
  </si>
  <si>
    <r>
      <t xml:space="preserve">Выплаты, уменьшающие доход, всего </t>
    </r>
    <r>
      <rPr>
        <b/>
        <vertAlign val="superscript"/>
        <sz val="8"/>
        <rFont val="Times New Roman"/>
        <family val="1"/>
        <charset val="204"/>
      </rPr>
      <t>7</t>
    </r>
  </si>
  <si>
    <r>
      <t xml:space="preserve">Остаток средств на конец текущего финансового года </t>
    </r>
    <r>
      <rPr>
        <vertAlign val="superscript"/>
        <sz val="8"/>
        <rFont val="Times New Roman"/>
        <family val="1"/>
        <charset val="204"/>
      </rPr>
      <t>4</t>
    </r>
  </si>
  <si>
    <r>
      <t xml:space="preserve">Остаток средств на начало текущего финансового года </t>
    </r>
    <r>
      <rPr>
        <vertAlign val="superscript"/>
        <sz val="8"/>
        <rFont val="Times New Roman"/>
        <family val="1"/>
        <charset val="204"/>
      </rPr>
      <t>4</t>
    </r>
  </si>
  <si>
    <r>
      <t xml:space="preserve">в том числе:
налог на прибыль </t>
    </r>
    <r>
      <rPr>
        <vertAlign val="superscript"/>
        <sz val="8"/>
        <rFont val="Times New Roman"/>
        <family val="1"/>
        <charset val="204"/>
      </rPr>
      <t>7</t>
    </r>
  </si>
  <si>
    <r>
      <t xml:space="preserve">налог на добавленную стоимость </t>
    </r>
    <r>
      <rPr>
        <vertAlign val="superscript"/>
        <sz val="8"/>
        <rFont val="Times New Roman"/>
        <family val="1"/>
        <charset val="204"/>
      </rPr>
      <t>7</t>
    </r>
  </si>
  <si>
    <r>
      <t xml:space="preserve">прочие налоги, уменьшающие доход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</si>
  <si>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</si>
  <si>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</si>
  <si>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</si>
  <si>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</si>
  <si>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</si>
  <si>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</si>
  <si>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charset val="204"/>
      </rPr>
      <t>9</t>
    </r>
  </si>
  <si>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</si>
  <si>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</si>
  <si>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</si>
  <si>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12</t>
    </r>
  </si>
  <si>
    <r>
      <t xml:space="preserve">в соответствии с Федеральным законом № 223-ФЗ </t>
    </r>
    <r>
      <rPr>
        <vertAlign val="superscript"/>
        <sz val="8"/>
        <rFont val="Times New Roman"/>
        <family val="1"/>
        <charset val="204"/>
      </rPr>
      <t>13</t>
    </r>
  </si>
  <si>
    <r>
      <t xml:space="preserve">за счет субсидий, предоставляемых на осуществление капитальных вложений </t>
    </r>
    <r>
      <rPr>
        <vertAlign val="superscript"/>
        <sz val="8"/>
        <rFont val="Times New Roman"/>
        <family val="1"/>
        <charset val="204"/>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</si>
  <si>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15</t>
    </r>
  </si>
  <si>
    <t>004</t>
  </si>
  <si>
    <r>
      <t xml:space="preserve">         в том числе:
        </t>
    </r>
    <r>
      <rPr>
        <b/>
        <sz val="8"/>
        <rFont val="Times New Roman"/>
        <family val="1"/>
        <charset val="204"/>
      </rPr>
      <t>доходы от собственности, всего</t>
    </r>
  </si>
  <si>
    <t xml:space="preserve">            из них:  доходы от оперционной аренды</t>
  </si>
  <si>
    <t xml:space="preserve">        доходы от оказания услуг, работ, компенсации затрат учреждений, всего</t>
  </si>
  <si>
    <t xml:space="preserve">            доходы от компенсации затрат</t>
  </si>
  <si>
    <t xml:space="preserve">            доходы по условным арендным платежам</t>
  </si>
  <si>
    <t xml:space="preserve">                          доходы от финансовой аренды</t>
  </si>
  <si>
    <t>08200028</t>
  </si>
  <si>
    <t>2400</t>
  </si>
  <si>
    <t>2410</t>
  </si>
  <si>
    <t>860</t>
  </si>
  <si>
    <t>862</t>
  </si>
  <si>
    <t>861</t>
  </si>
  <si>
    <t xml:space="preserve">            безвозмездные перечисления субъектам международного права</t>
  </si>
  <si>
    <t xml:space="preserve">            взносы в международные организации</t>
  </si>
  <si>
    <t>2420</t>
  </si>
  <si>
    <t>ПРИЛОЖЕНИЕ 1</t>
  </si>
  <si>
    <t>1430</t>
  </si>
  <si>
    <t>из них:
целевые субсидии</t>
  </si>
  <si>
    <t>180</t>
  </si>
  <si>
    <t>1600</t>
  </si>
  <si>
    <t>в том числе:
доходы от выбытия основных средств</t>
  </si>
  <si>
    <t>1610</t>
  </si>
  <si>
    <t>410</t>
  </si>
  <si>
    <t>доходы от выбытия нематериальных активов</t>
  </si>
  <si>
    <t>1620</t>
  </si>
  <si>
    <t>420</t>
  </si>
  <si>
    <t>доходы от выбытия материальных запасов</t>
  </si>
  <si>
    <t>1630</t>
  </si>
  <si>
    <t>440</t>
  </si>
  <si>
    <t>доходы от выбытия непроизвдственных активов</t>
  </si>
  <si>
    <t>1640</t>
  </si>
  <si>
    <t>430</t>
  </si>
  <si>
    <r>
      <t xml:space="preserve">прочие поступления, всего </t>
    </r>
    <r>
      <rPr>
        <b/>
        <vertAlign val="superscript"/>
        <sz val="8"/>
        <rFont val="Times New Roman"/>
        <family val="1"/>
        <charset val="204"/>
      </rPr>
      <t>5</t>
    </r>
  </si>
  <si>
    <t>1700</t>
  </si>
  <si>
    <t>1710</t>
  </si>
  <si>
    <t>из них:
увеличение остатков денежных средств</t>
  </si>
  <si>
    <t>увеличение остатков за счет возврата дебиторской задолженности прошлых лет</t>
  </si>
  <si>
    <t>1720</t>
  </si>
  <si>
    <t xml:space="preserve">            в том числе: </t>
  </si>
  <si>
    <t>в том числе:</t>
  </si>
  <si>
    <t xml:space="preserve"> предоставление платежей, взносов, безвозмездных перечислений субъектам международного права, всего</t>
  </si>
  <si>
    <r>
      <t xml:space="preserve">расходы на закупку товаров, работ, услуг, всего </t>
    </r>
    <r>
      <rPr>
        <b/>
        <vertAlign val="superscript"/>
        <sz val="8"/>
        <rFont val="Times New Roman"/>
        <family val="1"/>
        <charset val="204"/>
      </rPr>
      <t>6</t>
    </r>
  </si>
  <si>
    <t>закупка энергетических ресурсов</t>
  </si>
  <si>
    <t>2631</t>
  </si>
  <si>
    <t>2632</t>
  </si>
  <si>
    <t>2633</t>
  </si>
  <si>
    <t>2634</t>
  </si>
  <si>
    <t>2635</t>
  </si>
  <si>
    <t>2636</t>
  </si>
  <si>
    <t>2637</t>
  </si>
  <si>
    <t>2638</t>
  </si>
  <si>
    <t xml:space="preserve">            доходы от оказания платных услуг (работ) вне рамок  установленного государственного задания</t>
  </si>
  <si>
    <t>План финансово-хозяйственной деятельности на 2021 год</t>
  </si>
  <si>
    <r>
      <t xml:space="preserve">и плановый период 2022 и 2023 годов </t>
    </r>
    <r>
      <rPr>
        <b/>
        <vertAlign val="superscript"/>
        <sz val="8"/>
        <rFont val="Times New Roman"/>
        <family val="1"/>
        <charset val="204"/>
      </rPr>
      <t>1</t>
    </r>
  </si>
  <si>
    <t>21</t>
  </si>
  <si>
    <t>22</t>
  </si>
  <si>
    <t>23</t>
  </si>
  <si>
    <r>
      <t xml:space="preserve">Код по бюджетной классификации Российской Федерации </t>
    </r>
    <r>
      <rPr>
        <vertAlign val="superscript"/>
        <sz val="8"/>
        <rFont val="Times New Roman"/>
        <family val="1"/>
        <charset val="204"/>
      </rPr>
      <t>9.1</t>
    </r>
  </si>
  <si>
    <t>4.1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</si>
  <si>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11</t>
    </r>
  </si>
  <si>
    <t>1.3.1</t>
  </si>
  <si>
    <t>26310</t>
  </si>
  <si>
    <r>
      <t xml:space="preserve">из них </t>
    </r>
    <r>
      <rPr>
        <vertAlign val="superscript"/>
        <sz val="8"/>
        <rFont val="Times New Roman"/>
        <family val="1"/>
        <charset val="204"/>
      </rPr>
      <t>9.1</t>
    </r>
    <r>
      <rPr>
        <sz val="8"/>
        <rFont val="Times New Roman"/>
        <family val="1"/>
        <charset val="204"/>
      </rPr>
      <t xml:space="preserve">:
</t>
    </r>
  </si>
  <si>
    <t>26310.1</t>
  </si>
  <si>
    <t>1.3.2</t>
  </si>
  <si>
    <t>26320</t>
  </si>
  <si>
    <t>26430.1</t>
  </si>
  <si>
    <r>
      <t xml:space="preserve">Код по бюджетной классификации Российской Федерации </t>
    </r>
    <r>
      <rPr>
        <vertAlign val="superscript"/>
        <sz val="8"/>
        <rFont val="Times New Roman"/>
        <family val="1"/>
        <charset val="204"/>
      </rPr>
      <t>10.1</t>
    </r>
  </si>
  <si>
    <t>26451.1</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</si>
  <si>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</si>
  <si>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9.1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</si>
  <si>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</si>
  <si>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</si>
  <si>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</si>
  <si>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</si>
  <si>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</si>
  <si>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</si>
  <si>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______________________________</t>
  </si>
  <si>
    <t>гранты, гранты в форме субсидий, пожертвования, иные безвоздмездные перечисления от физических и юридических лиц, в том числе иностранных организаций</t>
  </si>
  <si>
    <t>830</t>
  </si>
  <si>
    <t>Министр культуры Хабаровского края</t>
  </si>
  <si>
    <t>01.12.2020</t>
  </si>
  <si>
    <t>082Ц8331</t>
  </si>
  <si>
    <t>декабря</t>
  </si>
  <si>
    <t>Министерство культуры Хабаровского края</t>
  </si>
  <si>
    <t>Краевое государственное бюджетное учреждение культуры "Краевой Дворец Дружбы "Русь"</t>
  </si>
  <si>
    <t>2723113779</t>
  </si>
  <si>
    <t>272301001</t>
  </si>
  <si>
    <t xml:space="preserve">Ю.И.Ермошкин               </t>
  </si>
  <si>
    <t xml:space="preserve"> </t>
  </si>
  <si>
    <t>ПРИЛОЖЕНИЕ 4</t>
  </si>
  <si>
    <t>Обоснование (расчет) плановых показателй выплат</t>
  </si>
  <si>
    <t>1. Обоснование (расчет) расходов на оплату труда</t>
  </si>
  <si>
    <t xml:space="preserve">Код вида расхода </t>
  </si>
  <si>
    <t>№ 
п/п</t>
  </si>
  <si>
    <t>Категории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</si>
  <si>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</si>
  <si>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</si>
  <si>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</si>
  <si>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</si>
  <si>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рублей (гр. 3 x гр. 4 x (1 + гр. 8 / 100) x гр. 9 x 12)*</t>
  </si>
  <si>
    <t>в том числе по источникам финансового обеспечения:</t>
  </si>
  <si>
    <t>всего</t>
  </si>
  <si>
    <t>субсидии на финансовое обеспечение выполнения государственного задания</t>
  </si>
  <si>
    <t>иные  субсидии</t>
  </si>
  <si>
    <t>поступления от оказания услуг (выполнения работ) на платной основе и от иной приносящей доход деятельности</t>
  </si>
  <si>
    <t>по окладу (должностно-му окладу)</t>
  </si>
  <si>
    <t>по выплатам компенсацион-ного характера</t>
  </si>
  <si>
    <t>по выплатам стимулирующе-го характера</t>
  </si>
  <si>
    <t>Основной персонал</t>
  </si>
  <si>
    <t>Административно-управленческий персонал</t>
  </si>
  <si>
    <t>Вспомогательный персонал</t>
  </si>
  <si>
    <t xml:space="preserve">Итого: </t>
  </si>
  <si>
    <t>*</t>
  </si>
  <si>
    <t>Итоговые значения графы 10 согласовываются с отделом финансового исполнения государственных программ и проектов в сфере культуры финансово-экономического управления министерства</t>
  </si>
  <si>
    <t xml:space="preserve"> на 2021 год </t>
  </si>
  <si>
    <t>2. Обоснование (расчет) выплат персоналу при направлении в служебные командировки</t>
  </si>
  <si>
    <t>Наименование 
расходов</t>
  </si>
  <si>
    <t>Численность работников,  (справочно)</t>
  </si>
  <si>
    <t>Количество выплат</t>
  </si>
  <si>
    <t>Средний размер выплаты на одного работника, рублей</t>
  </si>
  <si>
    <t>Сумма, рублей
(гр. 4 x гр. 5)</t>
  </si>
  <si>
    <t>Суточные (в пределах края)</t>
  </si>
  <si>
    <t>Суточные (за пределами края)</t>
  </si>
  <si>
    <t xml:space="preserve"> на 2021 год</t>
  </si>
  <si>
    <t>4. Обоснование (расчет)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</si>
  <si>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</si>
  <si>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</si>
  <si>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</si>
  <si>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</si>
  <si>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</si>
  <si>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</si>
  <si>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</si>
  <si>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</si>
  <si>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</si>
  <si>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</si>
  <si>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</si>
  <si>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</si>
  <si>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</si>
  <si>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</si>
  <si>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</si>
  <si>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</si>
  <si>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</si>
  <si>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</si>
  <si>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t>
    </r>
  </si>
  <si>
    <t>6. Ообоснование (расчет) расходов на уплату налогов, сборов и иных платежей</t>
  </si>
  <si>
    <t>Код вида расхода</t>
  </si>
  <si>
    <t>Наименование расходов</t>
  </si>
  <si>
    <t>Налоговая база (сумма платежа), рублей</t>
  </si>
  <si>
    <t>Ставка налога, 
%</t>
  </si>
  <si>
    <t>…</t>
  </si>
  <si>
    <t xml:space="preserve">Сумма исчисленного 
налога, подлежащего 
уплате, рублей </t>
  </si>
  <si>
    <t>Коэффициэнт платной деятельности</t>
  </si>
  <si>
    <t>8 = 6 х 7</t>
  </si>
  <si>
    <t>10 = 6 - 8</t>
  </si>
  <si>
    <t>Коэф-фици-ент</t>
  </si>
  <si>
    <t>приносящая доход деятельность</t>
  </si>
  <si>
    <t>Земельный налог</t>
  </si>
  <si>
    <t>Налог на имущество</t>
  </si>
  <si>
    <t>Транспортный налог</t>
  </si>
  <si>
    <t>Ставка пени, 
%</t>
  </si>
  <si>
    <t xml:space="preserve">Сумма исчисленной 
пени, подлежащей 
уплате, рублей </t>
  </si>
  <si>
    <t>9. Обоснование (расчет) расходов на закупку товаров, работ, услуг</t>
  </si>
  <si>
    <t>9.1. Обоснования (расчеты) расходов на оплату услуг связи</t>
  </si>
  <si>
    <t>Количество номеров</t>
  </si>
  <si>
    <t>Количество платежей в год</t>
  </si>
  <si>
    <t>Средняя стоимость за единицу, рублей</t>
  </si>
  <si>
    <t>Сумма, рублей
(гр. 3 x гр. 4 x 
гр. 5)</t>
  </si>
  <si>
    <t>Телефонная связь</t>
  </si>
  <si>
    <t>Интернет</t>
  </si>
  <si>
    <t>Связь для тревожной кнопки (МТС)</t>
  </si>
  <si>
    <t xml:space="preserve"> Итого:</t>
  </si>
  <si>
    <t>9.2. Обоснование (расчет) расходов на оплату транспортных услуг</t>
  </si>
  <si>
    <t>Количество 
услуг 
перевозки</t>
  </si>
  <si>
    <t>Цена услуги перевозки, 
рублей</t>
  </si>
  <si>
    <t>Сумма, рублей
(гр. 3 x гр. 4)</t>
  </si>
  <si>
    <t>Авиабилеты</t>
  </si>
  <si>
    <t>Железнодорожные билеты</t>
  </si>
  <si>
    <t>9.3. Обоснование (расчет) расходов на оплату коммунальных услуг</t>
  </si>
  <si>
    <t>Размер потребления ресурсов</t>
  </si>
  <si>
    <t>Тариф 
(с учетом НДС), рублей</t>
  </si>
  <si>
    <t>Индексация, 
%</t>
  </si>
  <si>
    <t>Электроэнергия</t>
  </si>
  <si>
    <t>Теплоэнергия</t>
  </si>
  <si>
    <t>Водоснабжение и водоотведение</t>
  </si>
  <si>
    <t>Водоснабжение</t>
  </si>
  <si>
    <t>Водоотведение</t>
  </si>
  <si>
    <t>на 2021 год</t>
  </si>
  <si>
    <t>9.5. Обоснование (расчет) расходов на оплату услуг, работ по содержанию имущества</t>
  </si>
  <si>
    <t>Объект</t>
  </si>
  <si>
    <t>Количество 
работ 
(услуг)</t>
  </si>
  <si>
    <t>Стоимость 
работ (услуг), 
рублей</t>
  </si>
  <si>
    <t>Содержание нефинансовых активов в чистоте</t>
  </si>
  <si>
    <t>Вывоз мусора</t>
  </si>
  <si>
    <t>Дератизация и дезинсекция</t>
  </si>
  <si>
    <t>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t>
  </si>
  <si>
    <t>Обслуживание вентиляции</t>
  </si>
  <si>
    <t>Обслуживание сценического оборудования</t>
  </si>
  <si>
    <t>Обслуживание теплового пункта</t>
  </si>
  <si>
    <t>Обслуживание охранно-пожарной сигнализации и системы видеонаблюдения</t>
  </si>
  <si>
    <t>Обслуживание тревожной кнопки</t>
  </si>
  <si>
    <t>2.6</t>
  </si>
  <si>
    <t>Обслуживание ККМ</t>
  </si>
  <si>
    <t>2.7</t>
  </si>
  <si>
    <t>Обследование на противопожарное соответствие водопровода, сцены и текстильных материалов сцены</t>
  </si>
  <si>
    <t>Испытание перчаток повышенным напряжением</t>
  </si>
  <si>
    <t>2.8</t>
  </si>
  <si>
    <t>2.9</t>
  </si>
  <si>
    <t>Шиномонтаж</t>
  </si>
  <si>
    <t>2.10</t>
  </si>
  <si>
    <t>Заправка картриджей</t>
  </si>
  <si>
    <t>2.11</t>
  </si>
  <si>
    <t>2.12</t>
  </si>
  <si>
    <t>2.13</t>
  </si>
  <si>
    <t>Техосмотр</t>
  </si>
  <si>
    <t>Ремонт оборудования</t>
  </si>
  <si>
    <t>Замеры сопротивления электроизоляции</t>
  </si>
  <si>
    <t>9.6. Обоснование (расчет) расходов на оплату прочих работ, услуг</t>
  </si>
  <si>
    <t>Количество договоров</t>
  </si>
  <si>
    <t>Стоимость 
услуги, рублей</t>
  </si>
  <si>
    <t>Услуги в области информационных технологий</t>
  </si>
  <si>
    <t>Работа с программным комплексом 1C</t>
  </si>
  <si>
    <t>Оплата доменного имени и работы по сайту</t>
  </si>
  <si>
    <t>Типографские работы, услуги</t>
  </si>
  <si>
    <t>Полиграфические услуги</t>
  </si>
  <si>
    <t>Иные работы и услуги</t>
  </si>
  <si>
    <t>3.1</t>
  </si>
  <si>
    <t>Услуги по организации клубного формирования</t>
  </si>
  <si>
    <t>3.2</t>
  </si>
  <si>
    <t>Услуги по проведению мероприятий, художественное украшение сцены и помещений учреждения, световое и звуковое сопровождение</t>
  </si>
  <si>
    <t>3.3</t>
  </si>
  <si>
    <t>Инкассация</t>
  </si>
  <si>
    <t>3.4</t>
  </si>
  <si>
    <t>Услуги по вызову вневедомственной охраны "тревожной кнопкой"</t>
  </si>
  <si>
    <t>3.5</t>
  </si>
  <si>
    <t>Услуги по охране помещений учреждения</t>
  </si>
  <si>
    <t>3.6</t>
  </si>
  <si>
    <t>3.7</t>
  </si>
  <si>
    <t>Демонтаж новогодней елки</t>
  </si>
  <si>
    <t>3.8</t>
  </si>
  <si>
    <t>Подписка на Система Культура</t>
  </si>
  <si>
    <t>3.9</t>
  </si>
  <si>
    <t>Авторское вознагражднение</t>
  </si>
  <si>
    <t>3.10</t>
  </si>
  <si>
    <t>Обучение персонала</t>
  </si>
  <si>
    <t>3.11</t>
  </si>
  <si>
    <t>Предрейсовый осмотр водителя</t>
  </si>
  <si>
    <t>3.12</t>
  </si>
  <si>
    <t>3.13</t>
  </si>
  <si>
    <t>Медосмотр работников</t>
  </si>
  <si>
    <t>Проведение мероприятия для инвалидов в рамках ГП "Доступная среда"</t>
  </si>
  <si>
    <t>9.7. Обоснование (расчет) расходов на страхование</t>
  </si>
  <si>
    <t>Стоимость, рублей</t>
  </si>
  <si>
    <t>Страхование Toyota Hiace</t>
  </si>
  <si>
    <t>Страхование Toyota Coaster</t>
  </si>
  <si>
    <t>9.11. Обоснование (расчет) расходов на приобретение основных средств</t>
  </si>
  <si>
    <t>Количество</t>
  </si>
  <si>
    <t>Средняя стоимость, рублей</t>
  </si>
  <si>
    <t>Световое оборудование</t>
  </si>
  <si>
    <t>Звуковое оборудование</t>
  </si>
  <si>
    <t>Телефоны</t>
  </si>
  <si>
    <t>9.14. Обоснование (расчет) расходов на приобретение материальных запасов</t>
  </si>
  <si>
    <t>Продукты питания</t>
  </si>
  <si>
    <t>Горюче-смазочные материалы</t>
  </si>
  <si>
    <t>Дизельное топливо</t>
  </si>
  <si>
    <t>Строительные материалы</t>
  </si>
  <si>
    <t>Мягкий инвентарь</t>
  </si>
  <si>
    <t>Прочие оборотные запасы (материалы)</t>
  </si>
  <si>
    <t>5.1</t>
  </si>
  <si>
    <t>Материалы для мероприятий, материалы для декораций</t>
  </si>
  <si>
    <t>5.2</t>
  </si>
  <si>
    <t>5.3</t>
  </si>
  <si>
    <t>Батарейки и элементы питания</t>
  </si>
  <si>
    <t>5.4</t>
  </si>
  <si>
    <t>Канцелярские товары</t>
  </si>
  <si>
    <t>5.7</t>
  </si>
  <si>
    <t>Материальные запасы для целей капитальных вложений</t>
  </si>
  <si>
    <t>6.1</t>
  </si>
  <si>
    <t>Прочие материальные запасы однократного применения</t>
  </si>
  <si>
    <t>Чистящие и дезинфицирующие средства средства</t>
  </si>
  <si>
    <t>Антисептики и защитные средства</t>
  </si>
  <si>
    <t>Показ телепередач, проведение мероприятия в телеформате</t>
  </si>
  <si>
    <t xml:space="preserve">3.  Обоснование (расчет) прочих выплат персоналу </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</si>
  <si>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</si>
  <si>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</si>
  <si>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</si>
  <si>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 до 3-х лет</t>
  </si>
  <si>
    <t>4 квартал 2020 года</t>
  </si>
  <si>
    <t>1 квартал 2021 года</t>
  </si>
  <si>
    <t>2 квартал 2021 года</t>
  </si>
  <si>
    <t>3 квартал 2021 года</t>
  </si>
  <si>
    <t>Генеральный директор</t>
  </si>
  <si>
    <t>Главный бухгалтер</t>
  </si>
  <si>
    <t>Сальников Ф.А.</t>
  </si>
  <si>
    <t>Блонская О.М.</t>
  </si>
  <si>
    <t>+7(4212)91-01-41</t>
  </si>
  <si>
    <t>01</t>
  </si>
  <si>
    <t>20</t>
  </si>
  <si>
    <t>26421.1</t>
  </si>
  <si>
    <t>26421.2</t>
  </si>
  <si>
    <r>
      <t xml:space="preserve">из них </t>
    </r>
    <r>
      <rPr>
        <vertAlign val="superscript"/>
        <sz val="8"/>
        <rFont val="Times New Roman"/>
        <family val="1"/>
        <charset val="204"/>
      </rPr>
      <t>9.1</t>
    </r>
    <r>
      <rPr>
        <sz val="8"/>
        <rFont val="Times New Roman"/>
        <family val="1"/>
        <charset val="204"/>
      </rPr>
      <t xml:space="preserve">: Государственная программа Хабаровского края «Содействие развитию институтов и инициатив гражданского общества в Хабаровском крае» на 2013-2020 гг.
</t>
    </r>
  </si>
  <si>
    <t xml:space="preserve"> Государственная программа "Доступная среда"</t>
  </si>
  <si>
    <t>1.4.2.1.1</t>
  </si>
  <si>
    <t>1.4.2.1.2</t>
  </si>
  <si>
    <t xml:space="preserve"> на 2022 год </t>
  </si>
  <si>
    <t xml:space="preserve"> на 2022 год</t>
  </si>
  <si>
    <t>4 квартал 2021 года</t>
  </si>
  <si>
    <t>на 2022 год</t>
  </si>
  <si>
    <t xml:space="preserve"> на 2023 год </t>
  </si>
  <si>
    <t xml:space="preserve"> на 2023 год</t>
  </si>
  <si>
    <t>4 квартал 2022 года</t>
  </si>
  <si>
    <t>1 квартал 2023 года</t>
  </si>
  <si>
    <t>2 квартал 2023 года</t>
  </si>
  <si>
    <t>3 квартал 2023 года</t>
  </si>
  <si>
    <t>1 квартал 2022 года</t>
  </si>
  <si>
    <t>2 квартал 2022 года</t>
  </si>
  <si>
    <t>3 квартал 2022 года</t>
  </si>
  <si>
    <t>на 2023 год</t>
  </si>
  <si>
    <t>Электрооборудование</t>
  </si>
  <si>
    <t>ПРИЛОЖЕНИЕ 2</t>
  </si>
  <si>
    <t>Субсидия на финансовое обеспечение выполнения государственного задания</t>
  </si>
  <si>
    <t>Общий объем субсидии</t>
  </si>
  <si>
    <t>Субсидии на иные цели и на цели осуществления капитальных вложений</t>
  </si>
  <si>
    <t xml:space="preserve">Вид субсидии </t>
  </si>
  <si>
    <t>Направление расходов</t>
  </si>
  <si>
    <t>Код по БК</t>
  </si>
  <si>
    <t>Субсидии на иные цели, не связанные с финансовым обеспечением выполнения государственного задания</t>
  </si>
  <si>
    <t>На реализацию мероприятий по укреплению единства российской нации и этнокультурному развитию народов России подпрограммы "Укрепление единства российской нации и этнокультурное развитие народов в Хабаровском крае в рамках государственной программы Хабаровского края «Содействие развитию институтов и инициатив гражданского общества в Хабаровском крае» на 2013-2020 гг.</t>
  </si>
  <si>
    <t>00408042710006110612</t>
  </si>
  <si>
    <t>Создание безбарьерной среды в краевых учреждениях культуры  в рамках государственной программы "Доступная среда"</t>
  </si>
  <si>
    <t>2021 год (очередной финансовый год)</t>
  </si>
  <si>
    <t>2022 год (первый год планового периода)</t>
  </si>
  <si>
    <t>2023 год (второй год планового периода)</t>
  </si>
  <si>
    <t>004080427100R5160612</t>
  </si>
  <si>
    <t>00408042800304450612</t>
  </si>
  <si>
    <t>ПРИЛОЖЕНИЕ 3</t>
  </si>
  <si>
    <t xml:space="preserve">к Порядку составления и утверждения Плана финансово-хозяйственной деятельности краевых государственных бюджетных и автономных учреждений, подведомственных министерству культуры края
</t>
  </si>
  <si>
    <t xml:space="preserve">1. Обоснование (расчет) плановых показателей поступлений </t>
  </si>
  <si>
    <t>1. 1 Обоснование (расчет) плановых показателей доходов от оказания услуг (выполнения работ) в рамках государственного задания</t>
  </si>
  <si>
    <t>Показ (организация показа) концертов и концертных программ, с учетом всех форм, на стационаре, платно</t>
  </si>
  <si>
    <t>Код по Бк</t>
  </si>
  <si>
    <t>Абонементы на посещение клубных формирований и секций</t>
  </si>
  <si>
    <t>Продажа билетов при показе концертов и концертных программ</t>
  </si>
  <si>
    <t>Проведение заказных мероприятий</t>
  </si>
  <si>
    <t>Вид поступлений (наименование)</t>
  </si>
  <si>
    <t>Объем государственного задания, единиц</t>
  </si>
  <si>
    <t>Плата (тариф) за единицу услуги (работы), рублей</t>
  </si>
  <si>
    <t>Общий объем планируемых поступлений, рублей</t>
  </si>
  <si>
    <t>6 =4*5</t>
  </si>
  <si>
    <t>1.2 Обоснование (расчет) плановых показателей доходов от оказания услуг (выполнения работ) вне рамок установленного государственного задания</t>
  </si>
  <si>
    <t>Объем реализуемой услуги (работы, товара), единиц</t>
  </si>
  <si>
    <t>Плата (тариф) за единицу услуги (работы, товара), рублей</t>
  </si>
  <si>
    <t>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</si>
</sst>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2"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1"/>
      <name val="Times New Roman"/>
      <family val="1"/>
      <charset val="204"/>
    </font>
    <font>
      <sz val="10"/>
      <name val="Times New Roman"/>
      <family val="1"/>
      <charset val="204"/>
    </font>
    <font>
      <vertAlign val="superscript"/>
      <sz val="11"/>
      <name val="Times New Roman"/>
      <family val="1"/>
      <charset val="204"/>
    </font>
    <font>
      <b/>
      <sz val="12"/>
      <name val="Times New Roman"/>
      <family val="1"/>
      <charset val="204"/>
    </font>
    <font>
      <sz val="10"/>
      <name val="Arial Cyr"/>
      <charset val="204"/>
    </font>
    <font>
      <sz val="11"/>
      <color rgb="FF006100"/>
      <name val="Calibri"/>
      <family val="2"/>
      <charset val="204"/>
      <scheme val="minor"/>
    </font>
    <font>
      <sz val="9"/>
      <name val="Times New Roman"/>
      <family val="1"/>
      <charset val="204"/>
    </font>
    <font>
      <sz val="12"/>
      <name val="Times New Roman"/>
      <family val="1"/>
      <charset val="204"/>
    </font>
    <font>
      <b/>
      <sz val="11"/>
      <name val="Times New Roman"/>
      <family val="1"/>
      <charset val="204"/>
    </font>
    <font>
      <sz val="9"/>
      <color indexed="9"/>
      <name val="Times New Roman"/>
      <family val="1"/>
      <charset val="204"/>
    </font>
    <font>
      <b/>
      <sz val="10"/>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6EFCE"/>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4" fillId="0" borderId="0" applyFont="0" applyFill="0" applyBorder="0" applyAlignment="0" applyProtection="0"/>
    <xf numFmtId="0" fontId="15" fillId="3" borderId="0" applyNumberFormat="0" applyBorder="0" applyAlignment="0" applyProtection="0"/>
    <xf numFmtId="0" fontId="14" fillId="0" borderId="0"/>
  </cellStyleXfs>
  <cellXfs count="545">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Border="1" applyAlignment="1"/>
    <xf numFmtId="0" fontId="1" fillId="0" borderId="0" xfId="0" applyNumberFormat="1" applyFont="1" applyBorder="1" applyAlignment="1">
      <alignment horizontal="left" vertical="center"/>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Border="1" applyAlignment="1">
      <alignment horizontal="left"/>
    </xf>
    <xf numFmtId="0" fontId="10" fillId="0" borderId="0" xfId="0" applyNumberFormat="1" applyFont="1" applyBorder="1" applyAlignment="1">
      <alignment horizontal="center"/>
    </xf>
    <xf numFmtId="0" fontId="11" fillId="0" borderId="0" xfId="0" applyNumberFormat="1" applyFont="1" applyBorder="1" applyAlignment="1">
      <alignment horizontal="center" vertical="top" wrapText="1"/>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 fillId="0" borderId="0" xfId="0" applyNumberFormat="1" applyFont="1" applyBorder="1" applyAlignment="1">
      <alignment horizontal="left"/>
    </xf>
    <xf numFmtId="0" fontId="10" fillId="0" borderId="0" xfId="0" applyNumberFormat="1" applyFont="1" applyBorder="1" applyAlignment="1">
      <alignment horizontal="left"/>
    </xf>
    <xf numFmtId="0" fontId="10" fillId="0" borderId="0" xfId="0" applyNumberFormat="1" applyFont="1" applyBorder="1" applyAlignment="1">
      <alignment horizontal="right"/>
    </xf>
    <xf numFmtId="0" fontId="1" fillId="0" borderId="0"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7"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 fillId="0" borderId="2" xfId="0" applyNumberFormat="1" applyFont="1" applyBorder="1" applyAlignment="1">
      <alignment horizontal="right"/>
    </xf>
    <xf numFmtId="0" fontId="1" fillId="0" borderId="0" xfId="0" applyNumberFormat="1" applyFont="1" applyBorder="1" applyAlignment="1">
      <alignment horizontal="right"/>
    </xf>
    <xf numFmtId="0" fontId="1" fillId="0" borderId="6" xfId="0" applyNumberFormat="1" applyFont="1" applyBorder="1" applyAlignment="1"/>
    <xf numFmtId="0" fontId="1" fillId="0" borderId="0" xfId="0" applyNumberFormat="1" applyFont="1" applyBorder="1" applyAlignment="1"/>
    <xf numFmtId="0" fontId="3" fillId="0" borderId="6" xfId="0" applyNumberFormat="1" applyFont="1" applyBorder="1" applyAlignment="1"/>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164" fontId="1" fillId="0" borderId="20" xfId="1" applyFont="1" applyBorder="1" applyAlignment="1"/>
    <xf numFmtId="164" fontId="6" fillId="0" borderId="20" xfId="1" applyFont="1" applyBorder="1" applyAlignment="1"/>
    <xf numFmtId="0" fontId="1" fillId="0" borderId="0" xfId="0" applyNumberFormat="1" applyFont="1" applyBorder="1" applyAlignment="1">
      <alignment horizontal="lef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6" xfId="0" applyNumberFormat="1" applyFont="1" applyFill="1" applyBorder="1" applyAlignment="1">
      <alignment horizontal="right"/>
    </xf>
    <xf numFmtId="49" fontId="1" fillId="0" borderId="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6" fillId="0" borderId="0" xfId="0" applyFont="1" applyAlignment="1">
      <alignment horizontal="left"/>
    </xf>
    <xf numFmtId="0" fontId="16" fillId="0" borderId="0" xfId="0" applyFont="1"/>
    <xf numFmtId="0" fontId="17" fillId="0" borderId="0" xfId="0" applyFont="1"/>
    <xf numFmtId="0" fontId="17" fillId="0" borderId="0" xfId="0" applyFont="1" applyAlignment="1">
      <alignment horizontal="center"/>
    </xf>
    <xf numFmtId="0" fontId="11" fillId="0" borderId="0" xfId="0" applyFont="1" applyAlignment="1">
      <alignment horizontal="left"/>
    </xf>
    <xf numFmtId="0" fontId="11" fillId="0" borderId="0" xfId="0" applyFont="1"/>
    <xf numFmtId="0" fontId="10" fillId="0" borderId="0" xfId="0" applyFont="1"/>
    <xf numFmtId="0" fontId="10" fillId="0" borderId="0" xfId="0" applyFont="1" applyAlignment="1">
      <alignment horizontal="center"/>
    </xf>
    <xf numFmtId="0" fontId="1" fillId="0" borderId="0" xfId="0" applyFont="1" applyAlignment="1">
      <alignment horizontal="left"/>
    </xf>
    <xf numFmtId="0" fontId="1" fillId="0" borderId="0" xfId="0" applyFont="1"/>
    <xf numFmtId="0" fontId="10" fillId="0" borderId="0" xfId="0" applyFont="1" applyAlignment="1">
      <alignment horizontal="left"/>
    </xf>
    <xf numFmtId="0" fontId="17" fillId="0" borderId="0" xfId="0" applyFont="1" applyAlignment="1">
      <alignment horizontal="left"/>
    </xf>
    <xf numFmtId="0" fontId="18" fillId="0" borderId="0" xfId="0" applyFont="1" applyAlignment="1">
      <alignment horizontal="center"/>
    </xf>
    <xf numFmtId="0" fontId="18" fillId="0" borderId="0" xfId="0" applyFont="1" applyAlignment="1">
      <alignment horizontal="left"/>
    </xf>
    <xf numFmtId="49" fontId="18" fillId="0" borderId="0" xfId="0" applyNumberFormat="1" applyFont="1"/>
    <xf numFmtId="0" fontId="11" fillId="0" borderId="0" xfId="0" applyFont="1" applyAlignment="1">
      <alignment horizontal="center" vertical="center" wrapText="1"/>
    </xf>
    <xf numFmtId="0" fontId="11" fillId="0" borderId="0" xfId="0" applyFont="1" applyAlignment="1">
      <alignment horizontal="center" vertical="center" wrapText="1"/>
    </xf>
    <xf numFmtId="0" fontId="11" fillId="0" borderId="20" xfId="0" applyFont="1" applyBorder="1" applyAlignment="1">
      <alignment horizontal="center" vertical="top"/>
    </xf>
    <xf numFmtId="0" fontId="11" fillId="0" borderId="0" xfId="0" applyFont="1" applyAlignment="1">
      <alignment horizontal="center" vertical="top"/>
    </xf>
    <xf numFmtId="4" fontId="11" fillId="0" borderId="20" xfId="0" applyNumberFormat="1" applyFont="1" applyBorder="1" applyAlignment="1">
      <alignment horizontal="right" vertical="center"/>
    </xf>
    <xf numFmtId="0" fontId="11" fillId="0" borderId="0" xfId="0" applyFont="1" applyAlignment="1">
      <alignment horizontal="left" vertical="center"/>
    </xf>
    <xf numFmtId="49" fontId="11" fillId="0" borderId="0" xfId="0" applyNumberFormat="1" applyFont="1" applyAlignment="1">
      <alignment horizontal="right" vertical="center"/>
    </xf>
    <xf numFmtId="0" fontId="11" fillId="0" borderId="0" xfId="0" applyFont="1" applyAlignment="1">
      <alignment horizontal="center" vertical="center"/>
    </xf>
    <xf numFmtId="0" fontId="18" fillId="0" borderId="0" xfId="0" applyFont="1"/>
    <xf numFmtId="0" fontId="1" fillId="0" borderId="20" xfId="0" applyFont="1" applyBorder="1" applyAlignment="1">
      <alignment horizontal="center" vertical="center" wrapText="1"/>
    </xf>
    <xf numFmtId="4" fontId="11" fillId="0" borderId="0" xfId="0" applyNumberFormat="1" applyFont="1" applyAlignment="1">
      <alignment horizontal="center" vertical="center"/>
    </xf>
    <xf numFmtId="0" fontId="18" fillId="0" borderId="0" xfId="2" applyNumberFormat="1" applyFont="1" applyFill="1" applyBorder="1" applyAlignment="1">
      <alignment horizontal="left" wrapText="1"/>
    </xf>
    <xf numFmtId="0" fontId="18" fillId="0" borderId="0" xfId="2" applyNumberFormat="1" applyFont="1" applyFill="1" applyBorder="1" applyAlignment="1">
      <alignment wrapText="1"/>
    </xf>
    <xf numFmtId="0" fontId="11" fillId="0" borderId="20" xfId="0" applyFont="1" applyBorder="1" applyAlignment="1">
      <alignment horizontal="center"/>
    </xf>
    <xf numFmtId="0" fontId="11" fillId="0" borderId="10" xfId="0" applyFont="1" applyBorder="1" applyAlignment="1">
      <alignment horizontal="left" vertical="center" wrapText="1"/>
    </xf>
    <xf numFmtId="4" fontId="10" fillId="0" borderId="20" xfId="0" applyNumberFormat="1" applyFont="1" applyBorder="1" applyAlignment="1">
      <alignment horizontal="right"/>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4" fontId="11" fillId="0" borderId="20" xfId="0" applyNumberFormat="1" applyFont="1" applyBorder="1" applyAlignment="1">
      <alignment horizontal="right"/>
    </xf>
    <xf numFmtId="4" fontId="11" fillId="0" borderId="0" xfId="0" applyNumberFormat="1" applyFont="1" applyAlignment="1">
      <alignment horizontal="left" vertical="center"/>
    </xf>
    <xf numFmtId="0" fontId="1" fillId="0" borderId="0" xfId="0" applyNumberFormat="1" applyFont="1" applyFill="1" applyBorder="1" applyAlignment="1">
      <alignment horizontal="left"/>
    </xf>
    <xf numFmtId="4" fontId="11" fillId="0" borderId="20" xfId="0" applyNumberFormat="1" applyFont="1" applyBorder="1" applyAlignment="1">
      <alignment horizontal="right" vertical="center"/>
    </xf>
    <xf numFmtId="0" fontId="11" fillId="0" borderId="20" xfId="0" applyFont="1" applyBorder="1" applyAlignment="1">
      <alignment horizontal="center" vertical="top"/>
    </xf>
    <xf numFmtId="0" fontId="11"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alignment horizontal="center" wrapText="1"/>
    </xf>
    <xf numFmtId="0" fontId="18" fillId="0" borderId="0" xfId="0" applyFont="1" applyAlignment="1">
      <alignment horizontal="center"/>
    </xf>
    <xf numFmtId="0" fontId="18" fillId="0" borderId="0" xfId="2" applyNumberFormat="1" applyFont="1" applyFill="1" applyBorder="1" applyAlignment="1">
      <alignment horizontal="left" wrapText="1"/>
    </xf>
    <xf numFmtId="4" fontId="10" fillId="0" borderId="20" xfId="0" applyNumberFormat="1" applyFont="1" applyBorder="1" applyAlignment="1">
      <alignment horizontal="right" vertical="center"/>
    </xf>
    <xf numFmtId="0" fontId="18" fillId="0" borderId="0" xfId="0" applyFont="1" applyAlignment="1">
      <alignment horizontal="left"/>
    </xf>
    <xf numFmtId="49" fontId="18" fillId="0" borderId="0" xfId="0" applyNumberFormat="1" applyFont="1" applyAlignment="1">
      <alignment horizontal="left"/>
    </xf>
    <xf numFmtId="4" fontId="20" fillId="0" borderId="20" xfId="0" applyNumberFormat="1" applyFont="1" applyBorder="1" applyAlignment="1">
      <alignment horizontal="right" vertical="center"/>
    </xf>
    <xf numFmtId="0" fontId="11" fillId="0" borderId="10" xfId="0" applyFont="1" applyBorder="1" applyAlignment="1">
      <alignment horizontal="left" vertical="center" wrapText="1"/>
    </xf>
    <xf numFmtId="49" fontId="11" fillId="0" borderId="0" xfId="0" applyNumberFormat="1" applyFont="1" applyAlignment="1">
      <alignment horizontal="center" vertical="center"/>
    </xf>
    <xf numFmtId="4" fontId="11" fillId="0" borderId="0" xfId="0" applyNumberFormat="1" applyFont="1" applyAlignment="1">
      <alignment horizontal="right" vertical="center"/>
    </xf>
    <xf numFmtId="4" fontId="18" fillId="0" borderId="20" xfId="0" applyNumberFormat="1" applyFont="1" applyBorder="1" applyAlignment="1">
      <alignment horizontal="right"/>
    </xf>
    <xf numFmtId="4" fontId="10" fillId="0" borderId="20" xfId="0" applyNumberFormat="1" applyFont="1" applyFill="1" applyBorder="1" applyAlignment="1">
      <alignment horizontal="right"/>
    </xf>
    <xf numFmtId="4" fontId="18" fillId="0" borderId="20" xfId="0" applyNumberFormat="1" applyFont="1" applyFill="1" applyBorder="1" applyAlignment="1">
      <alignment horizontal="right"/>
    </xf>
    <xf numFmtId="4" fontId="10" fillId="0" borderId="20" xfId="0" applyNumberFormat="1" applyFont="1" applyFill="1" applyBorder="1" applyAlignment="1">
      <alignment horizontal="right" vertical="center"/>
    </xf>
    <xf numFmtId="4" fontId="11" fillId="0" borderId="0" xfId="0" applyNumberFormat="1" applyFont="1" applyAlignment="1">
      <alignment horizontal="left"/>
    </xf>
    <xf numFmtId="0" fontId="11" fillId="0" borderId="0" xfId="0" applyFont="1" applyAlignment="1">
      <alignment horizontal="center" vertical="center" wrapText="1"/>
    </xf>
    <xf numFmtId="0" fontId="18" fillId="0" borderId="0" xfId="0" applyFont="1" applyAlignment="1">
      <alignment horizontal="center"/>
    </xf>
    <xf numFmtId="0" fontId="11"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6" xfId="0" applyNumberFormat="1" applyFont="1" applyBorder="1" applyAlignment="1">
      <alignment horizontal="center"/>
    </xf>
    <xf numFmtId="49" fontId="10" fillId="0" borderId="6" xfId="0" applyNumberFormat="1" applyFont="1" applyBorder="1" applyAlignment="1">
      <alignment horizontal="center"/>
    </xf>
    <xf numFmtId="0" fontId="10" fillId="0" borderId="0"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0" fontId="3" fillId="0" borderId="6" xfId="0" applyNumberFormat="1" applyFont="1" applyBorder="1" applyAlignment="1">
      <alignment horizont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4" fillId="0" borderId="2" xfId="0" applyNumberFormat="1" applyFont="1" applyBorder="1" applyAlignment="1">
      <alignment horizontal="center" vertical="top"/>
    </xf>
    <xf numFmtId="0" fontId="4" fillId="0" borderId="0" xfId="0" applyNumberFormat="1" applyFont="1" applyBorder="1" applyAlignment="1">
      <alignment horizontal="center" vertical="top"/>
    </xf>
    <xf numFmtId="0" fontId="11" fillId="0" borderId="0" xfId="0" applyNumberFormat="1" applyFont="1" applyBorder="1" applyAlignment="1">
      <alignment horizontal="center" vertical="top" wrapText="1"/>
    </xf>
    <xf numFmtId="0" fontId="1" fillId="0" borderId="20" xfId="0" applyNumberFormat="1" applyFont="1" applyFill="1" applyBorder="1" applyAlignment="1">
      <alignment horizontal="center"/>
    </xf>
    <xf numFmtId="0" fontId="1" fillId="0" borderId="20" xfId="0" applyNumberFormat="1" applyFont="1" applyBorder="1" applyAlignment="1">
      <alignment horizontal="center"/>
    </xf>
    <xf numFmtId="164" fontId="1" fillId="0" borderId="20" xfId="1" applyFont="1" applyBorder="1" applyAlignment="1"/>
    <xf numFmtId="164" fontId="1" fillId="0" borderId="20" xfId="1" applyFont="1" applyFill="1" applyBorder="1" applyAlignment="1"/>
    <xf numFmtId="0" fontId="1" fillId="0" borderId="6" xfId="0" applyNumberFormat="1" applyFont="1" applyBorder="1" applyAlignment="1">
      <alignment horizontal="center"/>
    </xf>
    <xf numFmtId="164" fontId="1" fillId="0" borderId="10" xfId="1" applyFont="1" applyBorder="1" applyAlignment="1">
      <alignment wrapText="1"/>
    </xf>
    <xf numFmtId="164" fontId="1" fillId="0" borderId="9" xfId="1" applyFont="1" applyBorder="1" applyAlignment="1">
      <alignment wrapText="1"/>
    </xf>
    <xf numFmtId="164" fontId="1" fillId="0" borderId="11" xfId="1" applyFont="1" applyBorder="1" applyAlignment="1">
      <alignment wrapText="1"/>
    </xf>
    <xf numFmtId="164" fontId="6" fillId="0" borderId="20" xfId="1" applyFont="1" applyBorder="1" applyAlignment="1"/>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49" fontId="1" fillId="0" borderId="20" xfId="0" applyNumberFormat="1" applyFont="1" applyBorder="1" applyAlignment="1">
      <alignment horizontal="center"/>
    </xf>
    <xf numFmtId="49" fontId="1" fillId="0" borderId="15" xfId="0" applyNumberFormat="1" applyFont="1" applyBorder="1" applyAlignment="1">
      <alignment horizontal="center"/>
    </xf>
    <xf numFmtId="49" fontId="1" fillId="0" borderId="9"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49" fontId="1" fillId="0" borderId="20" xfId="0" applyNumberFormat="1" applyFont="1" applyFill="1" applyBorder="1" applyAlignment="1">
      <alignment horizontal="center"/>
    </xf>
    <xf numFmtId="49" fontId="1" fillId="0" borderId="10" xfId="0" applyNumberFormat="1" applyFont="1" applyBorder="1" applyAlignment="1">
      <alignment horizontal="center" wrapText="1"/>
    </xf>
    <xf numFmtId="49" fontId="1" fillId="0" borderId="9" xfId="0" applyNumberFormat="1" applyFont="1" applyBorder="1" applyAlignment="1">
      <alignment horizontal="center" wrapText="1"/>
    </xf>
    <xf numFmtId="49" fontId="1" fillId="0" borderId="11" xfId="0" applyNumberFormat="1" applyFont="1" applyBorder="1" applyAlignment="1">
      <alignment horizontal="center" wrapText="1"/>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10" xfId="0" applyNumberFormat="1" applyFont="1" applyBorder="1" applyAlignment="1">
      <alignment horizontal="left"/>
    </xf>
    <xf numFmtId="0" fontId="1" fillId="0" borderId="9" xfId="0" applyNumberFormat="1" applyFont="1" applyBorder="1" applyAlignment="1">
      <alignment horizontal="left"/>
    </xf>
    <xf numFmtId="0" fontId="1" fillId="0" borderId="11" xfId="0" applyNumberFormat="1" applyFont="1" applyBorder="1" applyAlignment="1">
      <alignment horizontal="left"/>
    </xf>
    <xf numFmtId="0" fontId="6" fillId="0" borderId="20" xfId="0" applyNumberFormat="1" applyFont="1" applyBorder="1" applyAlignment="1">
      <alignment horizontal="left" wrapText="1" indent="1"/>
    </xf>
    <xf numFmtId="0" fontId="6" fillId="0" borderId="20" xfId="0" applyNumberFormat="1" applyFont="1" applyBorder="1" applyAlignment="1">
      <alignment horizontal="left" indent="1"/>
    </xf>
    <xf numFmtId="49" fontId="6" fillId="0" borderId="20" xfId="0" applyNumberFormat="1" applyFont="1" applyBorder="1" applyAlignment="1">
      <alignment horizontal="center"/>
    </xf>
    <xf numFmtId="0" fontId="1" fillId="0" borderId="20" xfId="0" applyNumberFormat="1" applyFont="1" applyBorder="1" applyAlignment="1">
      <alignment horizontal="center" wrapText="1"/>
    </xf>
    <xf numFmtId="0" fontId="1" fillId="0" borderId="10" xfId="0" applyNumberFormat="1" applyFont="1" applyBorder="1" applyAlignment="1">
      <alignment horizontal="left" indent="3"/>
    </xf>
    <xf numFmtId="0" fontId="1" fillId="0" borderId="9" xfId="0" applyNumberFormat="1" applyFont="1" applyBorder="1" applyAlignment="1">
      <alignment horizontal="left" indent="3"/>
    </xf>
    <xf numFmtId="0" fontId="1" fillId="0" borderId="11" xfId="0" applyNumberFormat="1" applyFont="1" applyBorder="1" applyAlignment="1">
      <alignment horizontal="left" indent="3"/>
    </xf>
    <xf numFmtId="164" fontId="1" fillId="0" borderId="20" xfId="1" applyFont="1" applyFill="1" applyBorder="1" applyAlignment="1">
      <alignment vertical="center"/>
    </xf>
    <xf numFmtId="0" fontId="1" fillId="0" borderId="20" xfId="0" applyNumberFormat="1" applyFont="1" applyFill="1" applyBorder="1" applyAlignment="1">
      <alignment horizontal="left" vertical="center"/>
    </xf>
    <xf numFmtId="0" fontId="1" fillId="0" borderId="20" xfId="0" applyNumberFormat="1" applyFont="1" applyBorder="1" applyAlignment="1">
      <alignment horizontal="left" wrapText="1"/>
    </xf>
    <xf numFmtId="164" fontId="1" fillId="0" borderId="20" xfId="1" applyFont="1" applyBorder="1" applyAlignment="1">
      <alignment wrapText="1"/>
    </xf>
    <xf numFmtId="0" fontId="1" fillId="0" borderId="20" xfId="0" applyNumberFormat="1" applyFont="1" applyFill="1" applyBorder="1" applyAlignment="1">
      <alignment horizontal="left" wrapText="1" indent="3"/>
    </xf>
    <xf numFmtId="0" fontId="6" fillId="0" borderId="20" xfId="0" applyNumberFormat="1" applyFont="1" applyBorder="1" applyAlignment="1">
      <alignment horizontal="center"/>
    </xf>
    <xf numFmtId="0" fontId="8" fillId="0" borderId="0" xfId="0" applyNumberFormat="1" applyFont="1" applyBorder="1" applyAlignment="1">
      <alignment horizontal="justify" wrapTex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6" fillId="0" borderId="20" xfId="0" applyNumberFormat="1" applyFont="1" applyBorder="1" applyAlignment="1">
      <alignment horizontal="left"/>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10" xfId="0" applyNumberFormat="1" applyFont="1" applyBorder="1" applyAlignment="1">
      <alignment horizontal="left" wrapText="1" indent="3"/>
    </xf>
    <xf numFmtId="0" fontId="6" fillId="0" borderId="10" xfId="0" applyNumberFormat="1" applyFont="1" applyBorder="1" applyAlignment="1">
      <alignment horizontal="left" wrapText="1" indent="1"/>
    </xf>
    <xf numFmtId="0" fontId="6" fillId="0" borderId="9" xfId="0" applyNumberFormat="1" applyFont="1" applyBorder="1" applyAlignment="1">
      <alignment horizontal="left" indent="1"/>
    </xf>
    <xf numFmtId="0" fontId="6" fillId="0" borderId="11" xfId="0" applyNumberFormat="1" applyFont="1" applyBorder="1" applyAlignment="1">
      <alignment horizontal="left" indent="1"/>
    </xf>
    <xf numFmtId="164" fontId="1" fillId="0" borderId="10" xfId="1" applyFont="1" applyBorder="1" applyAlignment="1"/>
    <xf numFmtId="164" fontId="1" fillId="0" borderId="9" xfId="1" applyFont="1" applyBorder="1" applyAlignment="1"/>
    <xf numFmtId="164" fontId="1" fillId="0" borderId="11" xfId="1" applyFont="1" applyBorder="1" applyAlignment="1"/>
    <xf numFmtId="0" fontId="1" fillId="0" borderId="10"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6" fillId="0" borderId="9" xfId="0" applyNumberFormat="1" applyFont="1" applyBorder="1" applyAlignment="1">
      <alignment horizontal="left" wrapText="1" indent="1"/>
    </xf>
    <xf numFmtId="0" fontId="6" fillId="0" borderId="11" xfId="0" applyNumberFormat="1" applyFont="1" applyBorder="1" applyAlignment="1">
      <alignment horizontal="left" wrapText="1" indent="1"/>
    </xf>
    <xf numFmtId="49" fontId="6" fillId="0" borderId="10" xfId="0" applyNumberFormat="1" applyFont="1" applyBorder="1" applyAlignment="1">
      <alignment horizontal="center"/>
    </xf>
    <xf numFmtId="49" fontId="6" fillId="0" borderId="9" xfId="0" applyNumberFormat="1" applyFont="1" applyBorder="1" applyAlignment="1">
      <alignment horizontal="center"/>
    </xf>
    <xf numFmtId="49" fontId="6" fillId="0" borderId="11" xfId="0" applyNumberFormat="1" applyFont="1" applyBorder="1" applyAlignment="1">
      <alignment horizontal="center"/>
    </xf>
    <xf numFmtId="0" fontId="1" fillId="0" borderId="10" xfId="0" applyNumberFormat="1" applyFont="1" applyBorder="1" applyAlignment="1"/>
    <xf numFmtId="0" fontId="1" fillId="0" borderId="9" xfId="0" applyNumberFormat="1" applyFont="1" applyBorder="1" applyAlignment="1"/>
    <xf numFmtId="0" fontId="1" fillId="0" borderId="11" xfId="0" applyNumberFormat="1" applyFont="1" applyBorder="1" applyAlignment="1"/>
    <xf numFmtId="49" fontId="6" fillId="0" borderId="10" xfId="0" applyNumberFormat="1" applyFont="1" applyBorder="1" applyAlignment="1">
      <alignment horizontal="center" wrapText="1"/>
    </xf>
    <xf numFmtId="49" fontId="6" fillId="0" borderId="9" xfId="0" applyNumberFormat="1" applyFont="1" applyBorder="1" applyAlignment="1">
      <alignment horizontal="center" wrapText="1"/>
    </xf>
    <xf numFmtId="49" fontId="6" fillId="0" borderId="11" xfId="0" applyNumberFormat="1" applyFont="1" applyBorder="1" applyAlignment="1">
      <alignment horizontal="center" wrapText="1"/>
    </xf>
    <xf numFmtId="164" fontId="6" fillId="0" borderId="10" xfId="1" applyFont="1" applyBorder="1" applyAlignment="1"/>
    <xf numFmtId="164" fontId="6" fillId="0" borderId="9" xfId="1" applyFont="1" applyBorder="1" applyAlignment="1"/>
    <xf numFmtId="164" fontId="6" fillId="0" borderId="11" xfId="1" applyFont="1" applyBorder="1" applyAlignment="1"/>
    <xf numFmtId="164" fontId="6" fillId="0" borderId="10" xfId="1" applyFont="1" applyBorder="1" applyAlignment="1">
      <alignment wrapText="1"/>
    </xf>
    <xf numFmtId="164" fontId="6" fillId="0" borderId="9" xfId="1" applyFont="1" applyBorder="1" applyAlignment="1">
      <alignment wrapText="1"/>
    </xf>
    <xf numFmtId="164" fontId="6" fillId="0" borderId="11" xfId="1" applyFont="1" applyBorder="1" applyAlignment="1">
      <alignment wrapText="1"/>
    </xf>
    <xf numFmtId="0" fontId="1" fillId="0" borderId="10" xfId="0" applyNumberFormat="1" applyFont="1" applyBorder="1" applyAlignment="1">
      <alignment horizontal="center" wrapText="1"/>
    </xf>
    <xf numFmtId="0" fontId="1" fillId="0" borderId="9" xfId="0" applyNumberFormat="1" applyFont="1" applyBorder="1" applyAlignment="1">
      <alignment horizontal="center" wrapText="1"/>
    </xf>
    <xf numFmtId="0" fontId="1" fillId="0" borderId="11" xfId="0" applyNumberFormat="1" applyFont="1" applyBorder="1" applyAlignment="1">
      <alignment horizontal="center" wrapText="1"/>
    </xf>
    <xf numFmtId="0" fontId="1" fillId="0" borderId="20" xfId="0" applyNumberFormat="1" applyFont="1" applyFill="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0"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11" xfId="0" applyNumberFormat="1" applyFont="1" applyBorder="1" applyAlignment="1">
      <alignment horizontal="left" indent="4"/>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164" fontId="6" fillId="0" borderId="10" xfId="1" applyFont="1" applyBorder="1" applyAlignment="1">
      <alignment horizontal="center"/>
    </xf>
    <xf numFmtId="164" fontId="6" fillId="0" borderId="9" xfId="1" applyFont="1" applyBorder="1" applyAlignment="1">
      <alignment horizontal="center"/>
    </xf>
    <xf numFmtId="164" fontId="6" fillId="0" borderId="11" xfId="1" applyFont="1" applyBorder="1" applyAlignment="1">
      <alignment horizontal="center"/>
    </xf>
    <xf numFmtId="0" fontId="1" fillId="0" borderId="9" xfId="0" applyNumberFormat="1" applyFont="1" applyBorder="1" applyAlignment="1">
      <alignment horizontal="left" wrapText="1" indent="3"/>
    </xf>
    <xf numFmtId="0" fontId="1" fillId="0" borderId="11" xfId="0" applyNumberFormat="1" applyFont="1" applyBorder="1" applyAlignment="1">
      <alignment horizontal="left" wrapText="1" indent="3"/>
    </xf>
    <xf numFmtId="0" fontId="6" fillId="0" borderId="10" xfId="0" applyNumberFormat="1" applyFont="1" applyBorder="1" applyAlignment="1">
      <alignment horizontal="center"/>
    </xf>
    <xf numFmtId="0" fontId="6" fillId="0" borderId="9" xfId="0" applyNumberFormat="1" applyFont="1" applyBorder="1" applyAlignment="1">
      <alignment horizontal="center"/>
    </xf>
    <xf numFmtId="0" fontId="6" fillId="0" borderId="11" xfId="0" applyNumberFormat="1" applyFont="1" applyBorder="1" applyAlignment="1">
      <alignment horizontal="center"/>
    </xf>
    <xf numFmtId="164" fontId="1" fillId="0" borderId="20" xfId="1" applyFont="1" applyBorder="1" applyAlignment="1">
      <alignment vertical="center"/>
    </xf>
    <xf numFmtId="0" fontId="1" fillId="0" borderId="20" xfId="0" applyNumberFormat="1" applyFont="1" applyBorder="1" applyAlignment="1">
      <alignment horizontal="center" vertical="center"/>
    </xf>
    <xf numFmtId="0" fontId="1" fillId="2" borderId="20" xfId="0" applyNumberFormat="1" applyFont="1" applyFill="1" applyBorder="1" applyAlignment="1">
      <alignment horizontal="left" wrapText="1" indent="3"/>
    </xf>
    <xf numFmtId="49" fontId="1" fillId="0" borderId="20" xfId="0" applyNumberFormat="1" applyFont="1" applyBorder="1" applyAlignment="1">
      <alignment horizontal="center" vertical="center"/>
    </xf>
    <xf numFmtId="49" fontId="1" fillId="0" borderId="2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20" xfId="0" applyNumberFormat="1" applyFont="1" applyBorder="1" applyAlignment="1">
      <alignment horizontal="left"/>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left"/>
    </xf>
    <xf numFmtId="49" fontId="1" fillId="0" borderId="20" xfId="0" applyNumberFormat="1" applyFont="1" applyBorder="1" applyAlignment="1">
      <alignment horizontal="center" vertical="top"/>
    </xf>
    <xf numFmtId="0" fontId="6" fillId="0" borderId="0" xfId="0" applyNumberFormat="1" applyFont="1" applyBorder="1" applyAlignment="1">
      <alignment horizontal="center"/>
    </xf>
    <xf numFmtId="0" fontId="1" fillId="0" borderId="2" xfId="0" applyNumberFormat="1" applyFont="1" applyBorder="1" applyAlignment="1">
      <alignment horizontal="left"/>
    </xf>
    <xf numFmtId="0" fontId="1" fillId="0" borderId="3" xfId="0" applyNumberFormat="1" applyFont="1" applyBorder="1" applyAlignment="1">
      <alignment horizontal="left"/>
    </xf>
    <xf numFmtId="49" fontId="1" fillId="0" borderId="9" xfId="0" applyNumberFormat="1" applyFont="1" applyBorder="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8"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1" fillId="0" borderId="6" xfId="0" applyNumberFormat="1" applyFont="1" applyBorder="1" applyAlignment="1">
      <alignment horizontal="left"/>
    </xf>
    <xf numFmtId="0" fontId="11" fillId="0" borderId="6" xfId="0" applyNumberFormat="1" applyFont="1" applyBorder="1" applyAlignment="1">
      <alignment horizontal="center"/>
    </xf>
    <xf numFmtId="0" fontId="11" fillId="0" borderId="0" xfId="0" applyNumberFormat="1" applyFont="1" applyBorder="1" applyAlignment="1">
      <alignment horizontal="right"/>
    </xf>
    <xf numFmtId="164" fontId="1" fillId="0" borderId="10" xfId="1" applyFont="1" applyBorder="1" applyAlignment="1">
      <alignment horizontal="center"/>
    </xf>
    <xf numFmtId="164" fontId="1" fillId="0" borderId="9" xfId="1" applyFont="1" applyBorder="1" applyAlignment="1">
      <alignment horizontal="center"/>
    </xf>
    <xf numFmtId="164" fontId="1" fillId="0" borderId="11" xfId="1" applyFont="1" applyBorder="1" applyAlignment="1">
      <alignment horizontal="center"/>
    </xf>
    <xf numFmtId="49" fontId="1" fillId="0" borderId="9"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0" fontId="1" fillId="0" borderId="9"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49" fontId="1" fillId="0" borderId="15"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9"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6" xfId="0" applyNumberFormat="1" applyFont="1" applyFill="1" applyBorder="1" applyAlignment="1">
      <alignment horizontal="center"/>
    </xf>
    <xf numFmtId="0" fontId="8"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wrapText="1"/>
    </xf>
    <xf numFmtId="0" fontId="1" fillId="0" borderId="0" xfId="0" applyNumberFormat="1" applyFont="1" applyFill="1" applyBorder="1" applyAlignment="1">
      <alignment horizontal="center" vertical="center"/>
    </xf>
    <xf numFmtId="0" fontId="4" fillId="0" borderId="2" xfId="0" applyNumberFormat="1" applyFont="1" applyFill="1" applyBorder="1" applyAlignment="1">
      <alignment horizontal="center" vertical="top"/>
    </xf>
    <xf numFmtId="0" fontId="1" fillId="0" borderId="0" xfId="0" applyNumberFormat="1" applyFont="1" applyFill="1" applyBorder="1" applyAlignment="1">
      <alignment horizontal="right"/>
    </xf>
    <xf numFmtId="49" fontId="1" fillId="0" borderId="6"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6" xfId="0" applyNumberFormat="1" applyFont="1" applyFill="1" applyBorder="1" applyAlignment="1">
      <alignment horizontal="left"/>
    </xf>
    <xf numFmtId="0" fontId="1" fillId="0" borderId="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8" xfId="0" applyNumberFormat="1" applyFont="1" applyFill="1" applyBorder="1" applyAlignment="1">
      <alignment horizontal="left" wrapText="1" indent="4"/>
    </xf>
    <xf numFmtId="0" fontId="1" fillId="0" borderId="6" xfId="0" applyNumberFormat="1" applyFont="1" applyFill="1" applyBorder="1" applyAlignment="1">
      <alignment horizontal="left" indent="4"/>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3" xfId="0" applyNumberFormat="1" applyFont="1" applyFill="1" applyBorder="1" applyAlignment="1">
      <alignment horizontal="center"/>
    </xf>
    <xf numFmtId="49" fontId="1" fillId="0" borderId="4" xfId="0" applyNumberFormat="1" applyFont="1" applyFill="1" applyBorder="1" applyAlignment="1">
      <alignment horizontal="center"/>
    </xf>
    <xf numFmtId="0" fontId="1" fillId="0" borderId="1" xfId="0" applyNumberFormat="1" applyFont="1" applyFill="1" applyBorder="1" applyAlignment="1">
      <alignment horizontal="left" wrapText="1" indent="4"/>
    </xf>
    <xf numFmtId="0" fontId="1" fillId="0" borderId="2" xfId="0" applyNumberFormat="1" applyFont="1" applyFill="1" applyBorder="1" applyAlignment="1">
      <alignment horizontal="left" indent="4"/>
    </xf>
    <xf numFmtId="0" fontId="1" fillId="0" borderId="25" xfId="0" applyNumberFormat="1" applyFont="1" applyFill="1" applyBorder="1" applyAlignment="1">
      <alignment horizontal="left" indent="4"/>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1"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8"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8" xfId="0" applyNumberFormat="1" applyFont="1" applyFill="1" applyBorder="1" applyAlignment="1">
      <alignment horizontal="center"/>
    </xf>
    <xf numFmtId="0" fontId="1" fillId="0" borderId="10" xfId="0" applyNumberFormat="1" applyFont="1" applyFill="1" applyBorder="1" applyAlignment="1">
      <alignment horizontal="left" wrapText="1"/>
    </xf>
    <xf numFmtId="0" fontId="1" fillId="0" borderId="9" xfId="0" applyNumberFormat="1" applyFont="1" applyFill="1" applyBorder="1" applyAlignment="1">
      <alignment horizontal="left"/>
    </xf>
    <xf numFmtId="49" fontId="1" fillId="0" borderId="27"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9" xfId="0" applyNumberFormat="1" applyFont="1" applyFill="1" applyBorder="1" applyAlignment="1">
      <alignment horizontal="left" indent="3"/>
    </xf>
    <xf numFmtId="0" fontId="1" fillId="0" borderId="10" xfId="0" applyNumberFormat="1" applyFont="1" applyFill="1" applyBorder="1" applyAlignment="1">
      <alignment horizontal="left" wrapText="1" indent="2"/>
    </xf>
    <xf numFmtId="0" fontId="1" fillId="0" borderId="9" xfId="0" applyNumberFormat="1" applyFont="1" applyFill="1" applyBorder="1" applyAlignment="1">
      <alignment horizontal="left" indent="2"/>
    </xf>
    <xf numFmtId="49" fontId="1" fillId="0" borderId="9"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1" xfId="0" applyNumberFormat="1" applyFont="1" applyFill="1" applyBorder="1" applyAlignment="1">
      <alignment horizontal="right"/>
    </xf>
    <xf numFmtId="0" fontId="1" fillId="0" borderId="2" xfId="0" applyNumberFormat="1" applyFont="1" applyFill="1" applyBorder="1" applyAlignment="1">
      <alignment horizontal="right"/>
    </xf>
    <xf numFmtId="49" fontId="1" fillId="0" borderId="9" xfId="0" applyNumberFormat="1" applyFont="1" applyFill="1" applyBorder="1" applyAlignment="1">
      <alignment horizontal="left"/>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8"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9" xfId="0" applyNumberFormat="1" applyFont="1" applyFill="1" applyBorder="1" applyAlignment="1">
      <alignment horizontal="left" indent="1"/>
    </xf>
    <xf numFmtId="0" fontId="6" fillId="0" borderId="0" xfId="0" applyNumberFormat="1" applyFont="1" applyFill="1" applyBorder="1" applyAlignment="1">
      <alignment horizontal="center"/>
    </xf>
    <xf numFmtId="49" fontId="6" fillId="0" borderId="9" xfId="0" applyNumberFormat="1" applyFont="1" applyFill="1" applyBorder="1" applyAlignment="1">
      <alignment horizontal="center"/>
    </xf>
    <xf numFmtId="49" fontId="6" fillId="0" borderId="11" xfId="0" applyNumberFormat="1" applyFont="1" applyFill="1" applyBorder="1" applyAlignment="1">
      <alignment horizontal="center"/>
    </xf>
    <xf numFmtId="0" fontId="6" fillId="0" borderId="10" xfId="0" applyNumberFormat="1" applyFont="1" applyFill="1" applyBorder="1" applyAlignment="1">
      <alignment horizontal="left"/>
    </xf>
    <xf numFmtId="0" fontId="6" fillId="0" borderId="9" xfId="0" applyNumberFormat="1" applyFont="1" applyFill="1" applyBorder="1" applyAlignment="1">
      <alignment horizontal="left"/>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21" xfId="0" applyNumberFormat="1" applyFont="1" applyFill="1" applyBorder="1" applyAlignment="1">
      <alignment horizontal="center"/>
    </xf>
    <xf numFmtId="4" fontId="11" fillId="0" borderId="20" xfId="0" applyNumberFormat="1" applyFont="1" applyBorder="1" applyAlignment="1">
      <alignment horizontal="right" vertical="center"/>
    </xf>
    <xf numFmtId="49" fontId="11" fillId="0" borderId="10" xfId="0" applyNumberFormat="1" applyFont="1" applyBorder="1" applyAlignment="1">
      <alignment horizontal="right" vertical="center"/>
    </xf>
    <xf numFmtId="49" fontId="11" fillId="0" borderId="9" xfId="0" applyNumberFormat="1" applyFont="1" applyBorder="1" applyAlignment="1">
      <alignment horizontal="right" vertical="center"/>
    </xf>
    <xf numFmtId="49" fontId="11" fillId="0" borderId="11" xfId="0" applyNumberFormat="1" applyFont="1" applyBorder="1" applyAlignment="1">
      <alignment horizontal="right" vertical="center"/>
    </xf>
    <xf numFmtId="49" fontId="11" fillId="0" borderId="20" xfId="0" applyNumberFormat="1" applyFont="1" applyBorder="1" applyAlignment="1">
      <alignment horizontal="center" vertical="center"/>
    </xf>
    <xf numFmtId="0" fontId="11" fillId="0" borderId="20" xfId="0" applyFont="1" applyBorder="1" applyAlignment="1">
      <alignment horizontal="left" vertical="center" wrapText="1"/>
    </xf>
    <xf numFmtId="0" fontId="11" fillId="0" borderId="20" xfId="0" applyFont="1" applyBorder="1" applyAlignment="1">
      <alignment horizontal="center" vertical="top"/>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1" fillId="0" borderId="20" xfId="0" applyFont="1" applyBorder="1" applyAlignment="1">
      <alignment horizontal="center" vertical="center" wrapText="1"/>
    </xf>
    <xf numFmtId="49" fontId="18" fillId="0" borderId="6" xfId="0" applyNumberFormat="1" applyFont="1" applyBorder="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13" fillId="0" borderId="0" xfId="0" applyFont="1" applyAlignment="1">
      <alignment horizontal="center"/>
    </xf>
    <xf numFmtId="0" fontId="11" fillId="0" borderId="0" xfId="0" applyFont="1" applyAlignment="1">
      <alignment horizontal="right"/>
    </xf>
    <xf numFmtId="0" fontId="18" fillId="0" borderId="0" xfId="0" applyFont="1" applyAlignment="1">
      <alignment horizontal="center"/>
    </xf>
    <xf numFmtId="4" fontId="11" fillId="0" borderId="20" xfId="0" applyNumberFormat="1" applyFont="1" applyBorder="1" applyAlignment="1">
      <alignment horizontal="center" vertical="center"/>
    </xf>
    <xf numFmtId="0" fontId="11" fillId="0" borderId="35" xfId="0" applyFont="1" applyBorder="1" applyAlignment="1">
      <alignment horizontal="center" vertical="top"/>
    </xf>
    <xf numFmtId="0" fontId="1" fillId="0" borderId="0" xfId="0" applyFont="1" applyAlignment="1">
      <alignment horizontal="right"/>
    </xf>
    <xf numFmtId="0" fontId="18" fillId="0" borderId="6" xfId="0" applyFont="1" applyBorder="1" applyAlignment="1">
      <alignment horizontal="left"/>
    </xf>
    <xf numFmtId="0" fontId="18" fillId="0" borderId="0" xfId="0" applyFont="1" applyAlignment="1">
      <alignment horizontal="left"/>
    </xf>
    <xf numFmtId="4" fontId="11" fillId="0" borderId="10" xfId="0" applyNumberFormat="1" applyFont="1" applyBorder="1" applyAlignment="1">
      <alignment horizontal="center" vertical="center"/>
    </xf>
    <xf numFmtId="4" fontId="11" fillId="0" borderId="9" xfId="0" applyNumberFormat="1" applyFont="1" applyBorder="1" applyAlignment="1">
      <alignment horizontal="center" vertical="center"/>
    </xf>
    <xf numFmtId="4" fontId="11" fillId="0" borderId="11" xfId="0" applyNumberFormat="1" applyFont="1" applyBorder="1" applyAlignment="1">
      <alignment horizontal="center" vertical="center"/>
    </xf>
    <xf numFmtId="0" fontId="19" fillId="0" borderId="0" xfId="0" applyFont="1" applyAlignment="1">
      <alignment horizontal="left" wrapText="1"/>
    </xf>
    <xf numFmtId="0" fontId="11" fillId="0" borderId="9" xfId="0" applyFont="1" applyBorder="1" applyAlignment="1">
      <alignment horizontal="left" vertical="center" wrapText="1" indent="2"/>
    </xf>
    <xf numFmtId="0" fontId="11" fillId="0" borderId="11" xfId="0" applyFont="1" applyBorder="1" applyAlignment="1">
      <alignment horizontal="left" vertical="center" wrapText="1" indent="2"/>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1" fillId="0" borderId="2" xfId="0" applyFont="1" applyBorder="1" applyAlignment="1">
      <alignment horizontal="left" vertical="center" wrapText="1" indent="2"/>
    </xf>
    <xf numFmtId="0" fontId="11" fillId="0" borderId="3" xfId="0" applyFont="1" applyBorder="1" applyAlignment="1">
      <alignment horizontal="left" vertical="center" wrapText="1" indent="2"/>
    </xf>
    <xf numFmtId="4" fontId="11" fillId="0" borderId="1" xfId="0" applyNumberFormat="1" applyFont="1" applyBorder="1" applyAlignment="1">
      <alignment horizontal="right" vertical="center"/>
    </xf>
    <xf numFmtId="4" fontId="11" fillId="0" borderId="2" xfId="0" applyNumberFormat="1" applyFont="1" applyBorder="1" applyAlignment="1">
      <alignment horizontal="right" vertical="center"/>
    </xf>
    <xf numFmtId="4" fontId="11" fillId="0" borderId="3" xfId="0" applyNumberFormat="1" applyFont="1" applyBorder="1" applyAlignment="1">
      <alignment horizontal="right" vertical="center"/>
    </xf>
    <xf numFmtId="4" fontId="11" fillId="0" borderId="8"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4" xfId="0" applyNumberFormat="1" applyFont="1" applyBorder="1" applyAlignment="1">
      <alignment horizontal="right" vertical="center"/>
    </xf>
    <xf numFmtId="0" fontId="18" fillId="0" borderId="0" xfId="2" applyNumberFormat="1" applyFont="1" applyFill="1" applyBorder="1" applyAlignment="1">
      <alignment horizontal="left" wrapText="1"/>
    </xf>
    <xf numFmtId="0" fontId="18" fillId="0" borderId="0" xfId="2" applyNumberFormat="1" applyFont="1" applyFill="1" applyBorder="1" applyAlignment="1">
      <alignment horizontal="center" wrapText="1"/>
    </xf>
    <xf numFmtId="0" fontId="18" fillId="0" borderId="6" xfId="2" applyNumberFormat="1" applyFont="1" applyFill="1" applyBorder="1" applyAlignment="1">
      <alignment horizontal="center" wrapText="1"/>
    </xf>
    <xf numFmtId="0" fontId="11" fillId="0" borderId="10" xfId="0" applyFont="1" applyBorder="1" applyAlignment="1">
      <alignment horizontal="center" vertical="top"/>
    </xf>
    <xf numFmtId="0" fontId="11" fillId="0" borderId="9" xfId="0" applyFont="1" applyBorder="1" applyAlignment="1">
      <alignment horizontal="center" vertical="top"/>
    </xf>
    <xf numFmtId="0" fontId="11" fillId="0" borderId="11" xfId="0" applyFont="1" applyBorder="1" applyAlignment="1">
      <alignment horizontal="center" vertical="top"/>
    </xf>
    <xf numFmtId="49" fontId="18" fillId="0" borderId="6" xfId="0" applyNumberFormat="1" applyFont="1" applyBorder="1" applyAlignment="1">
      <alignment horizontal="left"/>
    </xf>
    <xf numFmtId="4" fontId="20" fillId="0" borderId="20" xfId="0" applyNumberFormat="1" applyFont="1" applyBorder="1" applyAlignment="1">
      <alignment horizontal="right" vertical="center"/>
    </xf>
    <xf numFmtId="49" fontId="11" fillId="0" borderId="10" xfId="0" applyNumberFormat="1" applyFont="1" applyBorder="1" applyAlignment="1">
      <alignment horizontal="center" vertical="center"/>
    </xf>
    <xf numFmtId="4" fontId="11" fillId="0" borderId="20" xfId="0" applyNumberFormat="1" applyFont="1" applyBorder="1" applyAlignment="1">
      <alignment horizontal="right" vertical="center" wrapText="1"/>
    </xf>
    <xf numFmtId="49" fontId="20" fillId="0" borderId="20"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0" fillId="0" borderId="20" xfId="0" applyFont="1" applyBorder="1" applyAlignment="1">
      <alignment horizontal="left" vertical="center" wrapText="1"/>
    </xf>
    <xf numFmtId="4" fontId="20" fillId="0" borderId="10" xfId="0" applyNumberFormat="1" applyFont="1" applyBorder="1" applyAlignment="1">
      <alignment horizontal="center" vertical="center"/>
    </xf>
    <xf numFmtId="4" fontId="20" fillId="0" borderId="9" xfId="0" applyNumberFormat="1" applyFont="1" applyBorder="1" applyAlignment="1">
      <alignment horizontal="center" vertical="center"/>
    </xf>
    <xf numFmtId="4" fontId="20" fillId="0" borderId="11" xfId="0" applyNumberFormat="1" applyFont="1" applyBorder="1" applyAlignment="1">
      <alignment horizontal="center" vertical="center"/>
    </xf>
    <xf numFmtId="49" fontId="11" fillId="0" borderId="20" xfId="0" applyNumberFormat="1" applyFont="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10" fillId="0" borderId="0" xfId="0" applyFont="1" applyAlignment="1">
      <alignment horizontal="right"/>
    </xf>
    <xf numFmtId="3" fontId="11" fillId="0" borderId="20" xfId="0" applyNumberFormat="1" applyFont="1" applyBorder="1" applyAlignment="1">
      <alignment horizontal="right" vertical="center"/>
    </xf>
    <xf numFmtId="49" fontId="11" fillId="0" borderId="10" xfId="0" applyNumberFormat="1" applyFont="1" applyBorder="1" applyAlignment="1">
      <alignment horizontal="left" vertical="center"/>
    </xf>
    <xf numFmtId="49" fontId="11" fillId="0" borderId="9" xfId="0" applyNumberFormat="1" applyFont="1" applyBorder="1" applyAlignment="1">
      <alignment horizontal="left" vertical="center"/>
    </xf>
    <xf numFmtId="49" fontId="11" fillId="0" borderId="11" xfId="0" applyNumberFormat="1" applyFont="1" applyBorder="1" applyAlignment="1">
      <alignment horizontal="left" vertical="center"/>
    </xf>
    <xf numFmtId="49" fontId="20" fillId="0" borderId="9" xfId="0" applyNumberFormat="1" applyFont="1" applyBorder="1" applyAlignment="1">
      <alignment horizontal="right" vertical="center"/>
    </xf>
    <xf numFmtId="49" fontId="20" fillId="0" borderId="11" xfId="0" applyNumberFormat="1" applyFont="1" applyBorder="1" applyAlignment="1">
      <alignment horizontal="right" vertical="center"/>
    </xf>
    <xf numFmtId="4" fontId="20" fillId="0" borderId="20" xfId="0" applyNumberFormat="1" applyFont="1" applyBorder="1" applyAlignment="1">
      <alignment horizontal="center" vertical="center"/>
    </xf>
    <xf numFmtId="0" fontId="18" fillId="0" borderId="6" xfId="0" applyFont="1" applyBorder="1" applyAlignment="1">
      <alignment horizontal="center"/>
    </xf>
    <xf numFmtId="49" fontId="11" fillId="0" borderId="9"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0" xfId="0" applyFont="1" applyBorder="1" applyAlignment="1">
      <alignment horizontal="left" vertical="center" wrapText="1"/>
    </xf>
    <xf numFmtId="4" fontId="11" fillId="0" borderId="10" xfId="0" applyNumberFormat="1" applyFont="1" applyBorder="1" applyAlignment="1">
      <alignment horizontal="right" vertical="center"/>
    </xf>
    <xf numFmtId="4" fontId="11" fillId="0" borderId="9" xfId="0" applyNumberFormat="1" applyFont="1" applyBorder="1" applyAlignment="1">
      <alignment horizontal="right" vertical="center"/>
    </xf>
    <xf numFmtId="4" fontId="11" fillId="0" borderId="11" xfId="0" applyNumberFormat="1" applyFont="1" applyBorder="1" applyAlignment="1">
      <alignment horizontal="right" vertical="center"/>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21" fillId="0" borderId="11" xfId="0" applyFont="1" applyBorder="1" applyAlignment="1">
      <alignment horizontal="left" vertical="center" wrapText="1"/>
    </xf>
    <xf numFmtId="49" fontId="20" fillId="0" borderId="9"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20" fillId="0" borderId="10"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4" fontId="20" fillId="0" borderId="10" xfId="0" applyNumberFormat="1" applyFont="1" applyBorder="1" applyAlignment="1">
      <alignment horizontal="right" vertical="center"/>
    </xf>
    <xf numFmtId="4" fontId="20" fillId="0" borderId="9" xfId="0" applyNumberFormat="1" applyFont="1" applyBorder="1" applyAlignment="1">
      <alignment horizontal="right" vertical="center"/>
    </xf>
    <xf numFmtId="4" fontId="20" fillId="0" borderId="11" xfId="0" applyNumberFormat="1" applyFont="1" applyBorder="1" applyAlignment="1">
      <alignment horizontal="right" vertical="center"/>
    </xf>
    <xf numFmtId="3" fontId="11" fillId="0" borderId="10" xfId="0" applyNumberFormat="1" applyFont="1" applyBorder="1" applyAlignment="1">
      <alignment horizontal="right" vertical="center"/>
    </xf>
    <xf numFmtId="3" fontId="11" fillId="0" borderId="9" xfId="0" applyNumberFormat="1" applyFont="1" applyBorder="1" applyAlignment="1">
      <alignment horizontal="right" vertical="center"/>
    </xf>
    <xf numFmtId="3" fontId="11" fillId="0" borderId="11" xfId="0" applyNumberFormat="1" applyFont="1" applyBorder="1" applyAlignment="1">
      <alignment horizontal="right"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3" fontId="20" fillId="0" borderId="10" xfId="0" applyNumberFormat="1" applyFont="1" applyBorder="1" applyAlignment="1">
      <alignment horizontal="right" vertical="center"/>
    </xf>
    <xf numFmtId="3" fontId="20" fillId="0" borderId="9" xfId="0" applyNumberFormat="1" applyFont="1" applyBorder="1" applyAlignment="1">
      <alignment horizontal="right" vertical="center"/>
    </xf>
    <xf numFmtId="3" fontId="20" fillId="0" borderId="11" xfId="0" applyNumberFormat="1" applyFont="1" applyBorder="1" applyAlignment="1">
      <alignment horizontal="right" vertical="center"/>
    </xf>
    <xf numFmtId="49" fontId="11" fillId="0" borderId="20" xfId="3" applyNumberFormat="1" applyFont="1" applyBorder="1" applyAlignment="1">
      <alignment horizontal="center" vertical="center"/>
    </xf>
    <xf numFmtId="49" fontId="11" fillId="0" borderId="10" xfId="3" applyNumberFormat="1" applyFont="1" applyBorder="1" applyAlignment="1">
      <alignment horizontal="center" vertical="center"/>
    </xf>
    <xf numFmtId="49" fontId="11" fillId="0" borderId="9" xfId="3" applyNumberFormat="1" applyFont="1" applyBorder="1" applyAlignment="1">
      <alignment horizontal="center" vertical="center"/>
    </xf>
    <xf numFmtId="49" fontId="11" fillId="0" borderId="11" xfId="3" applyNumberFormat="1" applyFont="1" applyBorder="1" applyAlignment="1">
      <alignment horizontal="center" vertical="center"/>
    </xf>
    <xf numFmtId="49" fontId="20" fillId="0" borderId="10" xfId="0" applyNumberFormat="1" applyFont="1" applyBorder="1" applyAlignment="1">
      <alignment horizontal="right" vertical="center"/>
    </xf>
    <xf numFmtId="49" fontId="20" fillId="0" borderId="10"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0" fontId="20" fillId="0" borderId="1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right" vertical="center"/>
    </xf>
    <xf numFmtId="4" fontId="20" fillId="0" borderId="9" xfId="0" applyNumberFormat="1" applyFont="1" applyFill="1" applyBorder="1" applyAlignment="1">
      <alignment horizontal="right" vertical="center"/>
    </xf>
    <xf numFmtId="4" fontId="20" fillId="0" borderId="11"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1" xfId="0" applyFont="1" applyFill="1" applyBorder="1" applyAlignment="1">
      <alignment horizontal="left" vertical="center" wrapText="1"/>
    </xf>
    <xf numFmtId="3" fontId="11" fillId="0" borderId="10" xfId="0" applyNumberFormat="1" applyFont="1" applyFill="1" applyBorder="1" applyAlignment="1">
      <alignment horizontal="right" vertical="center"/>
    </xf>
    <xf numFmtId="3" fontId="11" fillId="0" borderId="9" xfId="0" applyNumberFormat="1" applyFont="1" applyFill="1" applyBorder="1" applyAlignment="1">
      <alignment horizontal="right" vertical="center"/>
    </xf>
    <xf numFmtId="3" fontId="11" fillId="0" borderId="11" xfId="0" applyNumberFormat="1" applyFont="1" applyFill="1" applyBorder="1" applyAlignment="1">
      <alignment horizontal="right" vertical="center"/>
    </xf>
    <xf numFmtId="4" fontId="11" fillId="0" borderId="10" xfId="0" applyNumberFormat="1" applyFont="1" applyFill="1" applyBorder="1" applyAlignment="1">
      <alignment horizontal="right" vertical="center"/>
    </xf>
    <xf numFmtId="4" fontId="11" fillId="0" borderId="9" xfId="0"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20" fillId="0" borderId="9" xfId="0" applyNumberFormat="1" applyFont="1" applyFill="1" applyBorder="1" applyAlignment="1">
      <alignment horizontal="right" vertical="center"/>
    </xf>
    <xf numFmtId="3" fontId="20" fillId="0" borderId="11" xfId="0" applyNumberFormat="1" applyFont="1" applyFill="1" applyBorder="1" applyAlignment="1">
      <alignment horizontal="right" vertical="center"/>
    </xf>
    <xf numFmtId="0" fontId="20" fillId="0" borderId="10" xfId="0" applyFont="1" applyBorder="1" applyAlignment="1">
      <alignment horizontal="right" vertical="center"/>
    </xf>
    <xf numFmtId="0" fontId="20" fillId="0" borderId="9" xfId="0" applyFont="1" applyBorder="1" applyAlignment="1">
      <alignment horizontal="right" vertical="center"/>
    </xf>
    <xf numFmtId="0" fontId="20" fillId="0" borderId="11" xfId="0" applyFont="1" applyBorder="1" applyAlignment="1">
      <alignment horizontal="right" vertical="center"/>
    </xf>
    <xf numFmtId="0" fontId="11" fillId="0" borderId="10" xfId="0" applyFont="1" applyBorder="1" applyAlignment="1">
      <alignment horizontal="right" vertical="center"/>
    </xf>
    <xf numFmtId="0" fontId="11" fillId="0" borderId="9" xfId="0" applyFont="1" applyBorder="1" applyAlignment="1">
      <alignment horizontal="right" vertical="center"/>
    </xf>
    <xf numFmtId="0" fontId="11" fillId="0" borderId="11" xfId="0" applyFont="1" applyBorder="1" applyAlignment="1">
      <alignment horizontal="right" vertical="center"/>
    </xf>
    <xf numFmtId="0" fontId="18" fillId="0" borderId="0" xfId="0" applyFont="1" applyAlignment="1">
      <alignment horizontal="left" wrapText="1"/>
    </xf>
    <xf numFmtId="4" fontId="11" fillId="0" borderId="20" xfId="0" quotePrefix="1" applyNumberFormat="1" applyFont="1" applyBorder="1" applyAlignment="1">
      <alignment horizontal="right" vertical="center"/>
    </xf>
    <xf numFmtId="0" fontId="18" fillId="0" borderId="8" xfId="0" applyFont="1" applyBorder="1" applyAlignment="1">
      <alignment horizontal="center"/>
    </xf>
    <xf numFmtId="0" fontId="18" fillId="0" borderId="4" xfId="0" applyFont="1" applyBorder="1" applyAlignment="1">
      <alignment horizontal="center"/>
    </xf>
    <xf numFmtId="3" fontId="18" fillId="0" borderId="20" xfId="0" applyNumberFormat="1" applyFont="1" applyBorder="1" applyAlignment="1">
      <alignment horizontal="center" vertical="top"/>
    </xf>
    <xf numFmtId="3" fontId="18" fillId="0" borderId="20" xfId="0" applyNumberFormat="1" applyFont="1" applyBorder="1" applyAlignment="1">
      <alignment horizontal="center"/>
    </xf>
    <xf numFmtId="0" fontId="18" fillId="0" borderId="20" xfId="0" applyFont="1" applyBorder="1" applyAlignment="1">
      <alignment horizontal="center"/>
    </xf>
    <xf numFmtId="0" fontId="13" fillId="0" borderId="0" xfId="0" applyFont="1" applyAlignment="1">
      <alignment horizontal="left" wrapText="1"/>
    </xf>
    <xf numFmtId="0" fontId="13" fillId="0" borderId="0" xfId="0" applyFont="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11" fillId="0" borderId="5" xfId="0" applyFont="1" applyBorder="1" applyAlignment="1">
      <alignment horizontal="center"/>
    </xf>
    <xf numFmtId="0" fontId="11" fillId="0" borderId="20" xfId="0" applyFont="1" applyBorder="1" applyAlignment="1">
      <alignment horizontal="center"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8" xfId="0" applyFont="1" applyBorder="1" applyAlignment="1">
      <alignment horizontal="center" vertical="top" wrapText="1"/>
    </xf>
    <xf numFmtId="0" fontId="11" fillId="0" borderId="6" xfId="0" applyFont="1" applyBorder="1" applyAlignment="1">
      <alignment horizontal="center" vertical="top" wrapText="1"/>
    </xf>
    <xf numFmtId="0" fontId="11"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10" fillId="0" borderId="0" xfId="0" applyFont="1" applyAlignment="1">
      <alignment horizontal="center"/>
    </xf>
    <xf numFmtId="0" fontId="10" fillId="0" borderId="0" xfId="0" applyFont="1" applyAlignment="1">
      <alignment horizontal="center" wrapText="1"/>
    </xf>
    <xf numFmtId="0" fontId="10" fillId="0" borderId="6" xfId="0" quotePrefix="1" applyNumberFormat="1" applyFont="1" applyBorder="1" applyAlignment="1">
      <alignment horizontal="center"/>
    </xf>
  </cellXfs>
  <cellStyles count="4">
    <cellStyle name="Обычный" xfId="0" builtinId="0"/>
    <cellStyle name="Обычный 2" xfId="3" xr:uid="{2284D278-34A7-4955-B818-B69B7ADFF09C}"/>
    <cellStyle name="Финансовый" xfId="1" builtinId="3"/>
    <cellStyle name="Хороший"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Y128"/>
  <sheetViews>
    <sheetView tabSelected="1" view="pageBreakPreview" topLeftCell="A34" zoomScale="130" zoomScaleNormal="130" zoomScaleSheetLayoutView="130" zoomScalePageLayoutView="130" workbookViewId="0">
      <selection activeCell="A53" sqref="A53:XFD53"/>
    </sheetView>
  </sheetViews>
  <sheetFormatPr defaultColWidth="0.85546875" defaultRowHeight="11.25" x14ac:dyDescent="0.2"/>
  <cols>
    <col min="1" max="18" width="0.85546875" style="1"/>
    <col min="19" max="19" width="0.85546875" style="1" customWidth="1"/>
    <col min="20" max="52" width="0.85546875" style="1"/>
    <col min="53" max="67" width="0.85546875" style="11"/>
    <col min="68" max="72" width="0.85546875" style="1"/>
    <col min="73" max="73" width="0.85546875" style="1" customWidth="1"/>
    <col min="74" max="74" width="0.85546875" style="13" customWidth="1"/>
    <col min="75" max="75" width="2.42578125" style="1" customWidth="1"/>
    <col min="76" max="76" width="0.140625" style="1" customWidth="1"/>
    <col min="77" max="80" width="0.85546875" style="1"/>
    <col min="81" max="81" width="0.85546875" style="13"/>
    <col min="82" max="82" width="0.85546875" style="1"/>
    <col min="83" max="83" width="0.85546875" style="1" customWidth="1"/>
    <col min="84" max="86" width="0.85546875" style="1"/>
    <col min="87" max="87" width="0.85546875" style="1" customWidth="1"/>
    <col min="88" max="98" width="0.85546875" style="1"/>
    <col min="99" max="100" width="0.85546875" style="1" customWidth="1"/>
    <col min="101" max="101" width="0.85546875" style="1"/>
    <col min="102" max="102" width="0.85546875" style="13"/>
    <col min="103" max="114" width="0.85546875" style="1"/>
    <col min="115" max="120" width="1.140625" style="1" customWidth="1"/>
    <col min="121" max="121" width="1.140625" style="13" customWidth="1"/>
    <col min="122" max="125" width="1.140625" style="1" customWidth="1"/>
    <col min="126" max="126" width="0.28515625" style="1" customWidth="1"/>
    <col min="127" max="127" width="1" style="1" hidden="1" customWidth="1"/>
    <col min="128" max="128" width="0.140625" style="1" hidden="1" customWidth="1"/>
    <col min="129" max="139" width="1.140625" style="1" customWidth="1"/>
    <col min="140" max="140" width="1" style="1" customWidth="1"/>
    <col min="141" max="141" width="1.140625" style="1" hidden="1" customWidth="1"/>
    <col min="142" max="142" width="0.85546875" style="1" customWidth="1"/>
    <col min="143" max="153" width="0.85546875" style="1"/>
    <col min="154" max="154" width="2.42578125" style="1" customWidth="1"/>
    <col min="155" max="165" width="0.85546875" style="1"/>
    <col min="166" max="166" width="0.85546875" style="1" customWidth="1"/>
    <col min="167" max="167" width="1.140625" style="1" customWidth="1"/>
    <col min="168" max="178" width="0.85546875" style="1" hidden="1" customWidth="1"/>
    <col min="179" max="179" width="1.28515625" style="1" hidden="1" customWidth="1"/>
    <col min="180" max="180" width="0.85546875" style="1" hidden="1" customWidth="1"/>
    <col min="181" max="16384" width="0.85546875" style="1"/>
  </cols>
  <sheetData>
    <row r="1" spans="1:181" s="36" customFormat="1" x14ac:dyDescent="0.2"/>
    <row r="2" spans="1:181" s="2" customFormat="1" ht="12.75" x14ac:dyDescent="0.2">
      <c r="BA2" s="12"/>
      <c r="BB2" s="12"/>
      <c r="BC2" s="12"/>
      <c r="BD2" s="12"/>
      <c r="BE2" s="12"/>
      <c r="BF2" s="12"/>
      <c r="BG2" s="12"/>
      <c r="BH2" s="12"/>
      <c r="BI2" s="12"/>
      <c r="BJ2" s="12"/>
      <c r="BK2" s="12"/>
      <c r="BL2" s="12"/>
      <c r="BM2" s="12"/>
      <c r="BN2" s="12"/>
      <c r="BO2" s="12"/>
      <c r="BV2" s="15"/>
      <c r="CC2" s="15"/>
      <c r="CX2" s="15"/>
      <c r="DQ2" s="15"/>
      <c r="DS2" s="109" t="s">
        <v>274</v>
      </c>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row>
    <row r="3" spans="1:181" s="2" customFormat="1" ht="65.25" customHeight="1" x14ac:dyDescent="0.2">
      <c r="BA3" s="12"/>
      <c r="BB3" s="12"/>
      <c r="BC3" s="12"/>
      <c r="BD3" s="12"/>
      <c r="BE3" s="12"/>
      <c r="BF3" s="12"/>
      <c r="BG3" s="12"/>
      <c r="BH3" s="12"/>
      <c r="BI3" s="12"/>
      <c r="BJ3" s="12"/>
      <c r="BK3" s="12"/>
      <c r="BL3" s="12"/>
      <c r="BM3" s="12"/>
      <c r="BN3" s="12"/>
      <c r="BO3" s="12"/>
      <c r="BV3" s="15"/>
      <c r="CC3" s="15"/>
      <c r="CX3" s="15"/>
      <c r="DQ3" s="15"/>
      <c r="DS3" s="123" t="s">
        <v>190</v>
      </c>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row>
    <row r="4" spans="1:181" s="16" customFormat="1" ht="12" customHeight="1" x14ac:dyDescent="0.2">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row>
    <row r="5" spans="1:181" s="2" customFormat="1" ht="10.5" customHeight="1" x14ac:dyDescent="0.2">
      <c r="BA5" s="12"/>
      <c r="BB5" s="12"/>
      <c r="BC5" s="12"/>
      <c r="BD5" s="12"/>
      <c r="BE5" s="12"/>
      <c r="BF5" s="12"/>
      <c r="BG5" s="12"/>
      <c r="BH5" s="12"/>
      <c r="BI5" s="12"/>
      <c r="BJ5" s="12"/>
      <c r="BK5" s="12"/>
      <c r="BL5" s="12"/>
      <c r="BM5" s="12"/>
      <c r="BN5" s="12"/>
      <c r="BO5" s="12"/>
      <c r="BV5" s="15"/>
      <c r="CC5" s="15"/>
      <c r="CX5" s="15"/>
      <c r="DQ5" s="15"/>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row>
    <row r="6" spans="1:181" s="8" customFormat="1" ht="10.5" customHeight="1" x14ac:dyDescent="0.2">
      <c r="BA6" s="12"/>
      <c r="BB6" s="12"/>
      <c r="BC6" s="12"/>
      <c r="BD6" s="12"/>
      <c r="BE6" s="12"/>
      <c r="BF6" s="12"/>
      <c r="BG6" s="12"/>
      <c r="BH6" s="12"/>
      <c r="BI6" s="12"/>
      <c r="BJ6" s="12"/>
      <c r="BK6" s="12"/>
      <c r="BL6" s="12"/>
      <c r="BM6" s="12"/>
      <c r="BN6" s="12"/>
      <c r="BO6" s="12"/>
      <c r="BV6" s="15"/>
      <c r="CC6" s="15"/>
      <c r="CX6" s="15"/>
      <c r="DQ6" s="15"/>
      <c r="DS6" s="9"/>
      <c r="DT6" s="9"/>
      <c r="DU6" s="9"/>
      <c r="DV6" s="9"/>
      <c r="DW6" s="9"/>
      <c r="DX6" s="9"/>
      <c r="DY6" s="9"/>
      <c r="DZ6" s="9"/>
      <c r="EA6" s="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81" s="2" customFormat="1" ht="12.75" customHeight="1" x14ac:dyDescent="0.25">
      <c r="BA7" s="12"/>
      <c r="BB7" s="12"/>
      <c r="BC7" s="12"/>
      <c r="BD7" s="12"/>
      <c r="BE7" s="12"/>
      <c r="BF7" s="12"/>
      <c r="BG7" s="12"/>
      <c r="BH7" s="12"/>
      <c r="BI7" s="12"/>
      <c r="BJ7" s="12"/>
      <c r="BK7" s="12"/>
      <c r="BL7" s="12"/>
      <c r="BM7" s="12"/>
      <c r="BN7" s="12"/>
      <c r="BO7" s="12"/>
      <c r="BV7" s="15"/>
      <c r="CC7" s="15"/>
      <c r="CX7" s="15"/>
      <c r="DQ7" s="15"/>
      <c r="DS7" s="113" t="s">
        <v>192</v>
      </c>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row>
    <row r="8" spans="1:181" s="2" customFormat="1" ht="12" customHeight="1" x14ac:dyDescent="0.2">
      <c r="BA8" s="12"/>
      <c r="BB8" s="12"/>
      <c r="BC8" s="12"/>
      <c r="BD8" s="12"/>
      <c r="BE8" s="12"/>
      <c r="BF8" s="12"/>
      <c r="BG8" s="12"/>
      <c r="BH8" s="12"/>
      <c r="BI8" s="12"/>
      <c r="BJ8" s="12"/>
      <c r="BK8" s="12"/>
      <c r="BL8" s="12"/>
      <c r="BM8" s="12"/>
      <c r="BN8" s="12"/>
      <c r="BO8" s="12"/>
      <c r="BV8" s="15"/>
      <c r="CC8" s="15"/>
      <c r="CX8" s="15"/>
      <c r="DQ8" s="15"/>
      <c r="DS8" s="249" t="s">
        <v>339</v>
      </c>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33"/>
    </row>
    <row r="9" spans="1:181" s="3" customFormat="1" ht="12.75" customHeight="1" x14ac:dyDescent="0.15">
      <c r="DS9" s="121" t="s">
        <v>191</v>
      </c>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row>
    <row r="10" spans="1:181" s="3" customFormat="1" ht="8.25" x14ac:dyDescent="0.15">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row>
    <row r="11" spans="1:181" s="3" customFormat="1" ht="12.75" x14ac:dyDescent="0.2">
      <c r="DS11" s="250" t="s">
        <v>347</v>
      </c>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row>
    <row r="12" spans="1:181" s="3" customFormat="1" ht="12.75" customHeight="1" x14ac:dyDescent="0.15">
      <c r="DS12" s="121" t="s">
        <v>18</v>
      </c>
      <c r="DT12" s="121"/>
      <c r="DU12" s="121"/>
      <c r="DV12" s="121"/>
      <c r="DW12" s="121"/>
      <c r="DX12" s="121"/>
      <c r="DY12" s="121"/>
      <c r="DZ12" s="121"/>
      <c r="EA12" s="121"/>
      <c r="EB12" s="121"/>
      <c r="EC12" s="121"/>
      <c r="ED12" s="121"/>
      <c r="EE12" s="121"/>
      <c r="EF12" s="121"/>
      <c r="EG12" s="121"/>
      <c r="EH12" s="121"/>
      <c r="EI12" s="121"/>
      <c r="EJ12" s="121"/>
      <c r="EK12" s="121"/>
      <c r="EL12" s="122" t="s">
        <v>19</v>
      </c>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row>
    <row r="13" spans="1:181" s="2" customFormat="1" ht="10.5" x14ac:dyDescent="0.2">
      <c r="BA13" s="12"/>
      <c r="BB13" s="12"/>
      <c r="BC13" s="12"/>
      <c r="BD13" s="12"/>
      <c r="BE13" s="12"/>
      <c r="BF13" s="12"/>
      <c r="BG13" s="12"/>
      <c r="BH13" s="12"/>
      <c r="BI13" s="12"/>
      <c r="BJ13" s="12"/>
      <c r="BK13" s="12"/>
      <c r="BL13" s="12"/>
      <c r="BM13" s="12"/>
      <c r="BN13" s="12"/>
      <c r="BO13" s="12"/>
      <c r="BV13" s="15"/>
      <c r="CC13" s="15"/>
      <c r="CX13" s="15"/>
      <c r="DQ13" s="15"/>
      <c r="DS13" s="28"/>
      <c r="DT13" s="28"/>
      <c r="DU13" s="28"/>
      <c r="DV13" s="28"/>
      <c r="DW13" s="28" t="s">
        <v>20</v>
      </c>
      <c r="DX13" s="27" t="s">
        <v>20</v>
      </c>
      <c r="DY13" s="117"/>
      <c r="DZ13" s="117"/>
      <c r="EA13" s="117"/>
      <c r="EB13" s="117"/>
      <c r="EC13" s="28" t="s">
        <v>20</v>
      </c>
      <c r="ED13" s="28"/>
      <c r="EE13" s="117"/>
      <c r="EF13" s="117"/>
      <c r="EG13" s="117"/>
      <c r="EH13" s="117"/>
      <c r="EI13" s="117"/>
      <c r="EJ13" s="117"/>
      <c r="EK13" s="117"/>
      <c r="EL13" s="117"/>
      <c r="EM13" s="117"/>
      <c r="EN13" s="117"/>
      <c r="EO13" s="117"/>
      <c r="EP13" s="117"/>
      <c r="EQ13" s="117"/>
      <c r="ER13" s="117"/>
      <c r="ES13" s="117"/>
      <c r="ET13" s="117"/>
      <c r="EU13" s="27">
        <v>20</v>
      </c>
      <c r="EV13" s="117"/>
      <c r="EW13" s="117"/>
      <c r="EX13" s="117"/>
      <c r="EY13" s="117"/>
      <c r="EZ13" s="117"/>
      <c r="FA13" s="28" t="s">
        <v>4</v>
      </c>
      <c r="FB13" s="28"/>
      <c r="FH13" s="28"/>
      <c r="FI13" s="28"/>
      <c r="FJ13" s="28"/>
      <c r="FK13" s="28"/>
    </row>
    <row r="14" spans="1:181" s="4" customFormat="1" ht="15.75" x14ac:dyDescent="0.25">
      <c r="A14" s="110" t="s">
        <v>311</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row>
    <row r="15" spans="1:181" s="4" customFormat="1" ht="15.75" x14ac:dyDescent="0.25">
      <c r="A15" s="110" t="s">
        <v>312</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4"/>
      <c r="EI15" s="14"/>
      <c r="EJ15" s="14"/>
      <c r="EK15" s="14"/>
      <c r="EL15" s="14"/>
      <c r="EM15" s="14"/>
      <c r="EN15" s="14"/>
      <c r="EO15" s="14"/>
      <c r="EP15" s="14"/>
      <c r="EQ15" s="14"/>
      <c r="ER15" s="14"/>
      <c r="ES15" s="14"/>
      <c r="ET15" s="14"/>
      <c r="EU15" s="14"/>
      <c r="EV15" s="14"/>
      <c r="EW15" s="14"/>
      <c r="EX15" s="14"/>
      <c r="EY15" s="118" t="s">
        <v>21</v>
      </c>
      <c r="EZ15" s="119"/>
      <c r="FA15" s="119"/>
      <c r="FB15" s="119"/>
      <c r="FC15" s="119"/>
      <c r="FD15" s="119"/>
      <c r="FE15" s="119"/>
      <c r="FF15" s="119"/>
      <c r="FG15" s="119"/>
      <c r="FH15" s="119"/>
      <c r="FI15" s="119"/>
      <c r="FJ15" s="119"/>
      <c r="FK15" s="120"/>
    </row>
    <row r="16" spans="1:181" ht="15.75" thickBot="1" x14ac:dyDescent="0.3">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6"/>
      <c r="EZ16" s="24"/>
      <c r="FA16" s="24"/>
      <c r="FB16" s="24"/>
      <c r="FC16" s="24"/>
      <c r="FD16" s="24"/>
      <c r="FE16" s="24"/>
      <c r="FF16" s="24"/>
      <c r="FG16" s="24"/>
      <c r="FH16" s="24"/>
      <c r="FI16" s="24"/>
      <c r="FJ16" s="24"/>
      <c r="FK16" s="25"/>
    </row>
    <row r="17" spans="1:180" ht="18" x14ac:dyDescent="0.25">
      <c r="A17" s="21"/>
      <c r="B17" s="21"/>
      <c r="C17" s="21"/>
      <c r="D17" s="21"/>
      <c r="E17" s="21"/>
      <c r="F17" s="21"/>
      <c r="G17" s="21"/>
      <c r="H17" s="21"/>
      <c r="I17" s="22"/>
      <c r="J17" s="22"/>
      <c r="K17" s="22"/>
      <c r="L17" s="22"/>
      <c r="M17" s="22"/>
      <c r="N17" s="22"/>
      <c r="O17" s="22"/>
      <c r="P17" s="22"/>
      <c r="Q17" s="22"/>
      <c r="R17" s="22"/>
      <c r="S17" s="22"/>
      <c r="T17" s="22"/>
      <c r="U17" s="22"/>
      <c r="V17" s="22"/>
      <c r="W17" s="22"/>
      <c r="X17" s="22"/>
      <c r="Y17" s="22"/>
      <c r="Z17" s="22"/>
      <c r="AA17" s="22"/>
      <c r="AB17" s="22"/>
      <c r="AC17" s="22"/>
      <c r="BB17" s="22"/>
      <c r="BC17" s="22"/>
      <c r="BD17" s="17" t="s">
        <v>33</v>
      </c>
      <c r="BE17" s="17"/>
      <c r="BF17" s="17"/>
      <c r="BG17" s="544" t="s">
        <v>555</v>
      </c>
      <c r="BH17" s="111"/>
      <c r="BI17" s="111"/>
      <c r="BJ17" s="111"/>
      <c r="BK17" s="111"/>
      <c r="BL17" s="111"/>
      <c r="BM17" s="22" t="s">
        <v>20</v>
      </c>
      <c r="BN17" s="22"/>
      <c r="BO17" s="22"/>
      <c r="BP17" s="112" t="s">
        <v>342</v>
      </c>
      <c r="BQ17" s="112"/>
      <c r="BR17" s="112"/>
      <c r="BS17" s="112"/>
      <c r="BT17" s="112"/>
      <c r="BU17" s="112"/>
      <c r="BV17" s="112"/>
      <c r="BW17" s="112"/>
      <c r="BX17" s="112"/>
      <c r="BY17" s="112"/>
      <c r="BZ17" s="112"/>
      <c r="CA17" s="112"/>
      <c r="CB17" s="112"/>
      <c r="CC17" s="112"/>
      <c r="CD17" s="112"/>
      <c r="CE17" s="23">
        <v>20</v>
      </c>
      <c r="CF17" s="113">
        <v>2020</v>
      </c>
      <c r="CG17" s="113"/>
      <c r="CH17" s="113"/>
      <c r="CI17" s="113"/>
      <c r="CJ17" s="113"/>
      <c r="CK17" s="113"/>
      <c r="CL17" s="22" t="s">
        <v>237</v>
      </c>
      <c r="CM17" s="22"/>
      <c r="CN17" s="22"/>
      <c r="CO17" s="22"/>
      <c r="CP17" s="22"/>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30" t="s">
        <v>22</v>
      </c>
      <c r="EX17" s="21"/>
      <c r="EY17" s="114" t="s">
        <v>340</v>
      </c>
      <c r="EZ17" s="115"/>
      <c r="FA17" s="115"/>
      <c r="FB17" s="115"/>
      <c r="FC17" s="115"/>
      <c r="FD17" s="115"/>
      <c r="FE17" s="115"/>
      <c r="FF17" s="115"/>
      <c r="FG17" s="115"/>
      <c r="FH17" s="115"/>
      <c r="FI17" s="115"/>
      <c r="FJ17" s="115"/>
      <c r="FK17" s="116"/>
    </row>
    <row r="18" spans="1:180" x14ac:dyDescent="0.2">
      <c r="A18" s="228" t="s">
        <v>25</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30" t="s">
        <v>23</v>
      </c>
      <c r="EX18" s="21"/>
      <c r="EY18" s="136" t="s">
        <v>265</v>
      </c>
      <c r="EZ18" s="137"/>
      <c r="FA18" s="137"/>
      <c r="FB18" s="137"/>
      <c r="FC18" s="137"/>
      <c r="FD18" s="137"/>
      <c r="FE18" s="137"/>
      <c r="FF18" s="137"/>
      <c r="FG18" s="137"/>
      <c r="FH18" s="137"/>
      <c r="FI18" s="137"/>
      <c r="FJ18" s="137"/>
      <c r="FK18" s="138"/>
    </row>
    <row r="19" spans="1:180" ht="11.25" customHeight="1" x14ac:dyDescent="0.2">
      <c r="A19" s="1" t="s">
        <v>26</v>
      </c>
      <c r="K19" s="21"/>
      <c r="L19" s="21"/>
      <c r="M19" s="21"/>
      <c r="N19" s="21"/>
      <c r="O19" s="21"/>
      <c r="P19" s="21"/>
      <c r="Q19" s="21"/>
      <c r="R19" s="21"/>
      <c r="S19" s="21"/>
      <c r="T19" s="21"/>
      <c r="U19" s="21"/>
      <c r="V19" s="21"/>
      <c r="W19" s="21"/>
      <c r="X19" s="21"/>
      <c r="Y19" s="21"/>
      <c r="Z19" s="21"/>
      <c r="AA19" s="21"/>
      <c r="AB19" s="31"/>
      <c r="AC19" s="248" t="s">
        <v>343</v>
      </c>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32"/>
      <c r="DQ19" s="32"/>
      <c r="DR19" s="32"/>
      <c r="DS19" s="32"/>
      <c r="DT19" s="32"/>
      <c r="DU19" s="32"/>
      <c r="DV19" s="32"/>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30" t="s">
        <v>24</v>
      </c>
      <c r="EX19" s="21"/>
      <c r="EY19" s="136" t="s">
        <v>258</v>
      </c>
      <c r="EZ19" s="137"/>
      <c r="FA19" s="137"/>
      <c r="FB19" s="137"/>
      <c r="FC19" s="137"/>
      <c r="FD19" s="137"/>
      <c r="FE19" s="137"/>
      <c r="FF19" s="137"/>
      <c r="FG19" s="137"/>
      <c r="FH19" s="137"/>
      <c r="FI19" s="137"/>
      <c r="FJ19" s="137"/>
      <c r="FK19" s="138"/>
    </row>
    <row r="20" spans="1:180" x14ac:dyDescent="0.2">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30" t="s">
        <v>23</v>
      </c>
      <c r="EX20" s="21"/>
      <c r="EY20" s="136" t="s">
        <v>341</v>
      </c>
      <c r="EZ20" s="137"/>
      <c r="FA20" s="137"/>
      <c r="FB20" s="137"/>
      <c r="FC20" s="137"/>
      <c r="FD20" s="137"/>
      <c r="FE20" s="137"/>
      <c r="FF20" s="137"/>
      <c r="FG20" s="137"/>
      <c r="FH20" s="137"/>
      <c r="FI20" s="137"/>
      <c r="FJ20" s="137"/>
      <c r="FK20" s="138"/>
    </row>
    <row r="21" spans="1:180" x14ac:dyDescent="0.2">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30" t="s">
        <v>27</v>
      </c>
      <c r="EX21" s="21"/>
      <c r="EY21" s="136" t="s">
        <v>345</v>
      </c>
      <c r="EZ21" s="137"/>
      <c r="FA21" s="137"/>
      <c r="FB21" s="137"/>
      <c r="FC21" s="137"/>
      <c r="FD21" s="137"/>
      <c r="FE21" s="137"/>
      <c r="FF21" s="137"/>
      <c r="FG21" s="137"/>
      <c r="FH21" s="137"/>
      <c r="FI21" s="137"/>
      <c r="FJ21" s="137"/>
      <c r="FK21" s="138"/>
    </row>
    <row r="22" spans="1:180" ht="12.75" x14ac:dyDescent="0.2">
      <c r="A22" s="1" t="s">
        <v>31</v>
      </c>
      <c r="K22" s="248" t="s">
        <v>344</v>
      </c>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1"/>
      <c r="EQ22" s="21"/>
      <c r="ER22" s="21"/>
      <c r="ES22" s="21"/>
      <c r="ET22" s="21"/>
      <c r="EU22" s="21"/>
      <c r="EV22" s="21"/>
      <c r="EW22" s="30" t="s">
        <v>28</v>
      </c>
      <c r="EX22" s="21"/>
      <c r="EY22" s="136" t="s">
        <v>346</v>
      </c>
      <c r="EZ22" s="137"/>
      <c r="FA22" s="137"/>
      <c r="FB22" s="137"/>
      <c r="FC22" s="137"/>
      <c r="FD22" s="137"/>
      <c r="FE22" s="137"/>
      <c r="FF22" s="137"/>
      <c r="FG22" s="137"/>
      <c r="FH22" s="137"/>
      <c r="FI22" s="137"/>
      <c r="FJ22" s="137"/>
      <c r="FK22" s="138"/>
    </row>
    <row r="23" spans="1:180" ht="12" thickBot="1" x14ac:dyDescent="0.25">
      <c r="A23" s="1" t="s">
        <v>32</v>
      </c>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30" t="s">
        <v>29</v>
      </c>
      <c r="EX23" s="21"/>
      <c r="EY23" s="139" t="s">
        <v>30</v>
      </c>
      <c r="EZ23" s="140"/>
      <c r="FA23" s="140"/>
      <c r="FB23" s="140"/>
      <c r="FC23" s="140"/>
      <c r="FD23" s="140"/>
      <c r="FE23" s="140"/>
      <c r="FF23" s="140"/>
      <c r="FG23" s="140"/>
      <c r="FH23" s="140"/>
      <c r="FI23" s="140"/>
      <c r="FJ23" s="140"/>
      <c r="FK23" s="141"/>
    </row>
    <row r="24" spans="1:180" s="5" customFormat="1" ht="10.5" x14ac:dyDescent="0.15">
      <c r="A24" s="230" t="s">
        <v>34</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row>
    <row r="26" spans="1:180" ht="11.25" customHeight="1" x14ac:dyDescent="0.2">
      <c r="A26" s="219" t="s">
        <v>0</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34" t="s">
        <v>1</v>
      </c>
      <c r="CP26" s="235"/>
      <c r="CQ26" s="235"/>
      <c r="CR26" s="235"/>
      <c r="CS26" s="235"/>
      <c r="CT26" s="235"/>
      <c r="CU26" s="235"/>
      <c r="CV26" s="236"/>
      <c r="CW26" s="234" t="s">
        <v>2</v>
      </c>
      <c r="CX26" s="235"/>
      <c r="CY26" s="235"/>
      <c r="CZ26" s="235"/>
      <c r="DA26" s="235"/>
      <c r="DB26" s="235"/>
      <c r="DC26" s="235"/>
      <c r="DD26" s="235"/>
      <c r="DE26" s="235"/>
      <c r="DF26" s="235"/>
      <c r="DG26" s="235"/>
      <c r="DH26" s="235"/>
      <c r="DI26" s="235"/>
      <c r="DJ26" s="236"/>
      <c r="DK26" s="219" t="s">
        <v>9</v>
      </c>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row>
    <row r="27" spans="1:180" ht="11.25" customHeight="1" x14ac:dyDescent="0.2">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37"/>
      <c r="CP27" s="238"/>
      <c r="CQ27" s="238"/>
      <c r="CR27" s="238"/>
      <c r="CS27" s="238"/>
      <c r="CT27" s="238"/>
      <c r="CU27" s="238"/>
      <c r="CV27" s="239"/>
      <c r="CW27" s="237"/>
      <c r="CX27" s="238"/>
      <c r="CY27" s="238"/>
      <c r="CZ27" s="238"/>
      <c r="DA27" s="238"/>
      <c r="DB27" s="238"/>
      <c r="DC27" s="238"/>
      <c r="DD27" s="238"/>
      <c r="DE27" s="238"/>
      <c r="DF27" s="238"/>
      <c r="DG27" s="238"/>
      <c r="DH27" s="238"/>
      <c r="DI27" s="238"/>
      <c r="DJ27" s="239"/>
      <c r="DK27" s="246" t="s">
        <v>3</v>
      </c>
      <c r="DL27" s="247"/>
      <c r="DM27" s="247"/>
      <c r="DN27" s="247"/>
      <c r="DO27" s="247"/>
      <c r="DP27" s="247"/>
      <c r="DQ27" s="29"/>
      <c r="DR27" s="233" t="s">
        <v>313</v>
      </c>
      <c r="DS27" s="233"/>
      <c r="DT27" s="233"/>
      <c r="DU27" s="231" t="s">
        <v>4</v>
      </c>
      <c r="DV27" s="231"/>
      <c r="DW27" s="231"/>
      <c r="DX27" s="232"/>
      <c r="DY27" s="246" t="s">
        <v>3</v>
      </c>
      <c r="DZ27" s="247"/>
      <c r="EA27" s="247"/>
      <c r="EB27" s="247"/>
      <c r="EC27" s="247"/>
      <c r="ED27" s="247"/>
      <c r="EE27" s="233" t="s">
        <v>314</v>
      </c>
      <c r="EF27" s="233"/>
      <c r="EG27" s="233"/>
      <c r="EH27" s="231" t="s">
        <v>4</v>
      </c>
      <c r="EI27" s="231"/>
      <c r="EJ27" s="231"/>
      <c r="EK27" s="232"/>
      <c r="EL27" s="246" t="s">
        <v>3</v>
      </c>
      <c r="EM27" s="247"/>
      <c r="EN27" s="247"/>
      <c r="EO27" s="247"/>
      <c r="EP27" s="247"/>
      <c r="EQ27" s="247"/>
      <c r="ER27" s="233" t="s">
        <v>315</v>
      </c>
      <c r="ES27" s="233"/>
      <c r="ET27" s="233"/>
      <c r="EU27" s="231" t="s">
        <v>4</v>
      </c>
      <c r="EV27" s="231"/>
      <c r="EW27" s="231"/>
      <c r="EX27" s="232"/>
      <c r="EY27" s="227" t="s">
        <v>8</v>
      </c>
      <c r="EZ27" s="227"/>
      <c r="FA27" s="227"/>
      <c r="FB27" s="227"/>
      <c r="FC27" s="227"/>
      <c r="FD27" s="227"/>
      <c r="FE27" s="227"/>
      <c r="FF27" s="227"/>
      <c r="FG27" s="227"/>
      <c r="FH27" s="227"/>
      <c r="FI27" s="227"/>
      <c r="FJ27" s="227"/>
      <c r="FK27" s="227"/>
    </row>
    <row r="28" spans="1:180" ht="39" customHeight="1" x14ac:dyDescent="0.2">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40"/>
      <c r="CP28" s="241"/>
      <c r="CQ28" s="241"/>
      <c r="CR28" s="241"/>
      <c r="CS28" s="241"/>
      <c r="CT28" s="241"/>
      <c r="CU28" s="241"/>
      <c r="CV28" s="242"/>
      <c r="CW28" s="240"/>
      <c r="CX28" s="241"/>
      <c r="CY28" s="241"/>
      <c r="CZ28" s="241"/>
      <c r="DA28" s="241"/>
      <c r="DB28" s="241"/>
      <c r="DC28" s="241"/>
      <c r="DD28" s="241"/>
      <c r="DE28" s="241"/>
      <c r="DF28" s="241"/>
      <c r="DG28" s="241"/>
      <c r="DH28" s="241"/>
      <c r="DI28" s="241"/>
      <c r="DJ28" s="242"/>
      <c r="DK28" s="243" t="s">
        <v>5</v>
      </c>
      <c r="DL28" s="244"/>
      <c r="DM28" s="244"/>
      <c r="DN28" s="244"/>
      <c r="DO28" s="244"/>
      <c r="DP28" s="244"/>
      <c r="DQ28" s="244"/>
      <c r="DR28" s="244"/>
      <c r="DS28" s="244"/>
      <c r="DT28" s="244"/>
      <c r="DU28" s="244"/>
      <c r="DV28" s="244"/>
      <c r="DW28" s="244"/>
      <c r="DX28" s="245"/>
      <c r="DY28" s="243" t="s">
        <v>6</v>
      </c>
      <c r="DZ28" s="244"/>
      <c r="EA28" s="244"/>
      <c r="EB28" s="244"/>
      <c r="EC28" s="244"/>
      <c r="ED28" s="244"/>
      <c r="EE28" s="244"/>
      <c r="EF28" s="244"/>
      <c r="EG28" s="244"/>
      <c r="EH28" s="244"/>
      <c r="EI28" s="244"/>
      <c r="EJ28" s="244"/>
      <c r="EK28" s="245"/>
      <c r="EL28" s="243" t="s">
        <v>7</v>
      </c>
      <c r="EM28" s="244"/>
      <c r="EN28" s="244"/>
      <c r="EO28" s="244"/>
      <c r="EP28" s="244"/>
      <c r="EQ28" s="244"/>
      <c r="ER28" s="244"/>
      <c r="ES28" s="244"/>
      <c r="ET28" s="244"/>
      <c r="EU28" s="244"/>
      <c r="EV28" s="244"/>
      <c r="EW28" s="244"/>
      <c r="EX28" s="245"/>
      <c r="EY28" s="227"/>
      <c r="EZ28" s="227"/>
      <c r="FA28" s="227"/>
      <c r="FB28" s="227"/>
      <c r="FC28" s="227"/>
      <c r="FD28" s="227"/>
      <c r="FE28" s="227"/>
      <c r="FF28" s="227"/>
      <c r="FG28" s="227"/>
      <c r="FH28" s="227"/>
      <c r="FI28" s="227"/>
      <c r="FJ28" s="227"/>
      <c r="FK28" s="227"/>
    </row>
    <row r="29" spans="1:180" x14ac:dyDescent="0.2">
      <c r="A29" s="229" t="s">
        <v>10</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t="s">
        <v>11</v>
      </c>
      <c r="CP29" s="229"/>
      <c r="CQ29" s="229"/>
      <c r="CR29" s="229"/>
      <c r="CS29" s="229"/>
      <c r="CT29" s="229"/>
      <c r="CU29" s="229"/>
      <c r="CV29" s="229"/>
      <c r="CW29" s="229" t="s">
        <v>12</v>
      </c>
      <c r="CX29" s="229"/>
      <c r="CY29" s="229"/>
      <c r="CZ29" s="229"/>
      <c r="DA29" s="229"/>
      <c r="DB29" s="229"/>
      <c r="DC29" s="229"/>
      <c r="DD29" s="229"/>
      <c r="DE29" s="229"/>
      <c r="DF29" s="229"/>
      <c r="DG29" s="229"/>
      <c r="DH29" s="229"/>
      <c r="DI29" s="229"/>
      <c r="DJ29" s="229"/>
      <c r="DK29" s="229" t="s">
        <v>14</v>
      </c>
      <c r="DL29" s="229"/>
      <c r="DM29" s="229"/>
      <c r="DN29" s="229"/>
      <c r="DO29" s="229"/>
      <c r="DP29" s="229"/>
      <c r="DQ29" s="229"/>
      <c r="DR29" s="229"/>
      <c r="DS29" s="229"/>
      <c r="DT29" s="229"/>
      <c r="DU29" s="229"/>
      <c r="DV29" s="229"/>
      <c r="DW29" s="229"/>
      <c r="DX29" s="229"/>
      <c r="DY29" s="229" t="s">
        <v>15</v>
      </c>
      <c r="DZ29" s="229"/>
      <c r="EA29" s="229"/>
      <c r="EB29" s="229"/>
      <c r="EC29" s="229"/>
      <c r="ED29" s="229"/>
      <c r="EE29" s="229"/>
      <c r="EF29" s="229"/>
      <c r="EG29" s="229"/>
      <c r="EH29" s="229"/>
      <c r="EI29" s="229"/>
      <c r="EJ29" s="229"/>
      <c r="EK29" s="229"/>
      <c r="EL29" s="229" t="s">
        <v>16</v>
      </c>
      <c r="EM29" s="229"/>
      <c r="EN29" s="229"/>
      <c r="EO29" s="229"/>
      <c r="EP29" s="229"/>
      <c r="EQ29" s="229"/>
      <c r="ER29" s="229"/>
      <c r="ES29" s="229"/>
      <c r="ET29" s="229"/>
      <c r="EU29" s="229"/>
      <c r="EV29" s="229"/>
      <c r="EW29" s="229"/>
      <c r="EX29" s="229"/>
      <c r="EY29" s="229" t="s">
        <v>17</v>
      </c>
      <c r="EZ29" s="229"/>
      <c r="FA29" s="229"/>
      <c r="FB29" s="229"/>
      <c r="FC29" s="229"/>
      <c r="FD29" s="229"/>
      <c r="FE29" s="229"/>
      <c r="FF29" s="229"/>
      <c r="FG29" s="229"/>
      <c r="FH29" s="229"/>
      <c r="FI29" s="229"/>
      <c r="FJ29" s="229"/>
      <c r="FK29" s="229"/>
    </row>
    <row r="30" spans="1:180" ht="12.75" customHeight="1" x14ac:dyDescent="0.2">
      <c r="A30" s="226" t="s">
        <v>240</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135" t="s">
        <v>35</v>
      </c>
      <c r="CP30" s="135"/>
      <c r="CQ30" s="135"/>
      <c r="CR30" s="135"/>
      <c r="CS30" s="135"/>
      <c r="CT30" s="135"/>
      <c r="CU30" s="135"/>
      <c r="CV30" s="135"/>
      <c r="CW30" s="135" t="s">
        <v>36</v>
      </c>
      <c r="CX30" s="135"/>
      <c r="CY30" s="135"/>
      <c r="CZ30" s="135"/>
      <c r="DA30" s="135"/>
      <c r="DB30" s="135"/>
      <c r="DC30" s="135"/>
      <c r="DD30" s="135"/>
      <c r="DE30" s="135"/>
      <c r="DF30" s="135"/>
      <c r="DG30" s="135"/>
      <c r="DH30" s="135"/>
      <c r="DI30" s="135"/>
      <c r="DJ30" s="135"/>
      <c r="DK30" s="126">
        <v>0</v>
      </c>
      <c r="DL30" s="126"/>
      <c r="DM30" s="126"/>
      <c r="DN30" s="126"/>
      <c r="DO30" s="126"/>
      <c r="DP30" s="126"/>
      <c r="DQ30" s="126"/>
      <c r="DR30" s="126"/>
      <c r="DS30" s="126"/>
      <c r="DT30" s="126"/>
      <c r="DU30" s="126"/>
      <c r="DV30" s="126"/>
      <c r="DW30" s="126"/>
      <c r="DX30" s="126"/>
      <c r="DY30" s="126">
        <v>0</v>
      </c>
      <c r="DZ30" s="126"/>
      <c r="EA30" s="126"/>
      <c r="EB30" s="126"/>
      <c r="EC30" s="126"/>
      <c r="ED30" s="126"/>
      <c r="EE30" s="126"/>
      <c r="EF30" s="126"/>
      <c r="EG30" s="126"/>
      <c r="EH30" s="126"/>
      <c r="EI30" s="126"/>
      <c r="EJ30" s="126"/>
      <c r="EK30" s="126"/>
      <c r="EL30" s="126">
        <v>0</v>
      </c>
      <c r="EM30" s="126"/>
      <c r="EN30" s="126"/>
      <c r="EO30" s="126"/>
      <c r="EP30" s="126"/>
      <c r="EQ30" s="126"/>
      <c r="ER30" s="126"/>
      <c r="ES30" s="126"/>
      <c r="ET30" s="126"/>
      <c r="EU30" s="126"/>
      <c r="EV30" s="126"/>
      <c r="EW30" s="126"/>
      <c r="EX30" s="126"/>
      <c r="EY30" s="125"/>
      <c r="EZ30" s="125"/>
      <c r="FA30" s="125"/>
      <c r="FB30" s="125"/>
      <c r="FC30" s="125"/>
      <c r="FD30" s="125"/>
      <c r="FE30" s="125"/>
      <c r="FF30" s="125"/>
      <c r="FG30" s="125"/>
      <c r="FH30" s="125"/>
      <c r="FI30" s="125"/>
      <c r="FJ30" s="125"/>
      <c r="FK30" s="125"/>
    </row>
    <row r="31" spans="1:180" ht="12.75" customHeight="1" x14ac:dyDescent="0.2">
      <c r="A31" s="226" t="s">
        <v>239</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135" t="s">
        <v>37</v>
      </c>
      <c r="CP31" s="135"/>
      <c r="CQ31" s="135"/>
      <c r="CR31" s="135"/>
      <c r="CS31" s="135"/>
      <c r="CT31" s="135"/>
      <c r="CU31" s="135"/>
      <c r="CV31" s="135"/>
      <c r="CW31" s="135" t="s">
        <v>36</v>
      </c>
      <c r="CX31" s="135"/>
      <c r="CY31" s="135"/>
      <c r="CZ31" s="135"/>
      <c r="DA31" s="135"/>
      <c r="DB31" s="135"/>
      <c r="DC31" s="135"/>
      <c r="DD31" s="135"/>
      <c r="DE31" s="135"/>
      <c r="DF31" s="135"/>
      <c r="DG31" s="135"/>
      <c r="DH31" s="135"/>
      <c r="DI31" s="135"/>
      <c r="DJ31" s="135"/>
      <c r="DK31" s="126">
        <v>0</v>
      </c>
      <c r="DL31" s="126"/>
      <c r="DM31" s="126"/>
      <c r="DN31" s="126"/>
      <c r="DO31" s="126"/>
      <c r="DP31" s="126"/>
      <c r="DQ31" s="126"/>
      <c r="DR31" s="126"/>
      <c r="DS31" s="126"/>
      <c r="DT31" s="126"/>
      <c r="DU31" s="126"/>
      <c r="DV31" s="126"/>
      <c r="DW31" s="126"/>
      <c r="DX31" s="126"/>
      <c r="DY31" s="126">
        <v>0</v>
      </c>
      <c r="DZ31" s="126"/>
      <c r="EA31" s="126"/>
      <c r="EB31" s="126"/>
      <c r="EC31" s="126"/>
      <c r="ED31" s="126"/>
      <c r="EE31" s="126"/>
      <c r="EF31" s="126"/>
      <c r="EG31" s="126"/>
      <c r="EH31" s="126"/>
      <c r="EI31" s="126"/>
      <c r="EJ31" s="126"/>
      <c r="EK31" s="126"/>
      <c r="EL31" s="126">
        <v>0</v>
      </c>
      <c r="EM31" s="126"/>
      <c r="EN31" s="126"/>
      <c r="EO31" s="126"/>
      <c r="EP31" s="126"/>
      <c r="EQ31" s="126"/>
      <c r="ER31" s="126"/>
      <c r="ES31" s="126"/>
      <c r="ET31" s="126"/>
      <c r="EU31" s="126"/>
      <c r="EV31" s="126"/>
      <c r="EW31" s="126"/>
      <c r="EX31" s="126"/>
      <c r="EY31" s="125"/>
      <c r="EZ31" s="125"/>
      <c r="FA31" s="125"/>
      <c r="FB31" s="125"/>
      <c r="FC31" s="125"/>
      <c r="FD31" s="125"/>
      <c r="FE31" s="125"/>
      <c r="FF31" s="125"/>
      <c r="FG31" s="125"/>
      <c r="FH31" s="125"/>
      <c r="FI31" s="125"/>
      <c r="FJ31" s="125"/>
      <c r="FK31" s="125"/>
    </row>
    <row r="32" spans="1:180" x14ac:dyDescent="0.2">
      <c r="A32" s="169" t="s">
        <v>38</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55" t="s">
        <v>39</v>
      </c>
      <c r="CP32" s="155"/>
      <c r="CQ32" s="155"/>
      <c r="CR32" s="155"/>
      <c r="CS32" s="155"/>
      <c r="CT32" s="155"/>
      <c r="CU32" s="155"/>
      <c r="CV32" s="155"/>
      <c r="CW32" s="135" t="s">
        <v>36</v>
      </c>
      <c r="CX32" s="135"/>
      <c r="CY32" s="135"/>
      <c r="CZ32" s="135"/>
      <c r="DA32" s="135"/>
      <c r="DB32" s="135"/>
      <c r="DC32" s="135"/>
      <c r="DD32" s="135"/>
      <c r="DE32" s="135"/>
      <c r="DF32" s="135"/>
      <c r="DG32" s="135"/>
      <c r="DH32" s="135"/>
      <c r="DI32" s="135"/>
      <c r="DJ32" s="135"/>
      <c r="DK32" s="126">
        <f>DK33+DK36+DK44+DK47+DK51+DK54+DK59</f>
        <v>89744521</v>
      </c>
      <c r="DL32" s="126"/>
      <c r="DM32" s="126"/>
      <c r="DN32" s="126"/>
      <c r="DO32" s="126"/>
      <c r="DP32" s="126"/>
      <c r="DQ32" s="126"/>
      <c r="DR32" s="126"/>
      <c r="DS32" s="126"/>
      <c r="DT32" s="126"/>
      <c r="DU32" s="126"/>
      <c r="DV32" s="126"/>
      <c r="DW32" s="126"/>
      <c r="DX32" s="126"/>
      <c r="DY32" s="126">
        <f>DY33+DY36+DY44+DY47+DY51+DY54</f>
        <v>46766851</v>
      </c>
      <c r="DZ32" s="126"/>
      <c r="EA32" s="126"/>
      <c r="EB32" s="126"/>
      <c r="EC32" s="126"/>
      <c r="ED32" s="126"/>
      <c r="EE32" s="126"/>
      <c r="EF32" s="126"/>
      <c r="EG32" s="126"/>
      <c r="EH32" s="126"/>
      <c r="EI32" s="126"/>
      <c r="EJ32" s="126"/>
      <c r="EK32" s="126"/>
      <c r="EL32" s="126">
        <f>EL33+EL36+EL44+EL47+EL51+EL54</f>
        <v>11843561</v>
      </c>
      <c r="EM32" s="126"/>
      <c r="EN32" s="126"/>
      <c r="EO32" s="126"/>
      <c r="EP32" s="126"/>
      <c r="EQ32" s="126"/>
      <c r="ER32" s="126"/>
      <c r="ES32" s="126"/>
      <c r="ET32" s="126"/>
      <c r="EU32" s="126"/>
      <c r="EV32" s="126"/>
      <c r="EW32" s="126"/>
      <c r="EX32" s="126"/>
      <c r="EY32" s="125"/>
      <c r="EZ32" s="125"/>
      <c r="FA32" s="125"/>
      <c r="FB32" s="125"/>
      <c r="FC32" s="125"/>
      <c r="FD32" s="125"/>
      <c r="FE32" s="125"/>
      <c r="FF32" s="125"/>
      <c r="FG32" s="125"/>
      <c r="FH32" s="125"/>
      <c r="FI32" s="125"/>
      <c r="FJ32" s="125"/>
      <c r="FK32" s="125"/>
    </row>
    <row r="33" spans="1:167" ht="22.5" customHeight="1" x14ac:dyDescent="0.2">
      <c r="A33" s="203" t="s">
        <v>259</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135" t="s">
        <v>40</v>
      </c>
      <c r="CP33" s="135"/>
      <c r="CQ33" s="135"/>
      <c r="CR33" s="135"/>
      <c r="CS33" s="135"/>
      <c r="CT33" s="135"/>
      <c r="CU33" s="135"/>
      <c r="CV33" s="135"/>
      <c r="CW33" s="155" t="s">
        <v>41</v>
      </c>
      <c r="CX33" s="155"/>
      <c r="CY33" s="155"/>
      <c r="CZ33" s="155"/>
      <c r="DA33" s="155"/>
      <c r="DB33" s="155"/>
      <c r="DC33" s="155"/>
      <c r="DD33" s="155"/>
      <c r="DE33" s="155"/>
      <c r="DF33" s="155"/>
      <c r="DG33" s="155"/>
      <c r="DH33" s="155"/>
      <c r="DI33" s="155"/>
      <c r="DJ33" s="155"/>
      <c r="DK33" s="132">
        <v>0</v>
      </c>
      <c r="DL33" s="132"/>
      <c r="DM33" s="132"/>
      <c r="DN33" s="132"/>
      <c r="DO33" s="132"/>
      <c r="DP33" s="132"/>
      <c r="DQ33" s="132"/>
      <c r="DR33" s="132"/>
      <c r="DS33" s="132"/>
      <c r="DT33" s="132"/>
      <c r="DU33" s="132"/>
      <c r="DV33" s="132"/>
      <c r="DW33" s="132"/>
      <c r="DX33" s="132"/>
      <c r="DY33" s="132">
        <v>0</v>
      </c>
      <c r="DZ33" s="132"/>
      <c r="EA33" s="132"/>
      <c r="EB33" s="132"/>
      <c r="EC33" s="132"/>
      <c r="ED33" s="132"/>
      <c r="EE33" s="132"/>
      <c r="EF33" s="132"/>
      <c r="EG33" s="132"/>
      <c r="EH33" s="132"/>
      <c r="EI33" s="132"/>
      <c r="EJ33" s="132"/>
      <c r="EK33" s="132"/>
      <c r="EL33" s="132">
        <v>0</v>
      </c>
      <c r="EM33" s="132"/>
      <c r="EN33" s="132"/>
      <c r="EO33" s="132"/>
      <c r="EP33" s="132"/>
      <c r="EQ33" s="132"/>
      <c r="ER33" s="132"/>
      <c r="ES33" s="132"/>
      <c r="ET33" s="132"/>
      <c r="EU33" s="132"/>
      <c r="EV33" s="132"/>
      <c r="EW33" s="132"/>
      <c r="EX33" s="132"/>
      <c r="EY33" s="125"/>
      <c r="EZ33" s="125"/>
      <c r="FA33" s="125"/>
      <c r="FB33" s="125"/>
      <c r="FC33" s="125"/>
      <c r="FD33" s="125"/>
      <c r="FE33" s="125"/>
      <c r="FF33" s="125"/>
      <c r="FG33" s="125"/>
      <c r="FH33" s="125"/>
      <c r="FI33" s="125"/>
      <c r="FJ33" s="125"/>
      <c r="FK33" s="125"/>
    </row>
    <row r="34" spans="1:167" s="7" customFormat="1" x14ac:dyDescent="0.2">
      <c r="A34" s="162" t="s">
        <v>260</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35" t="s">
        <v>193</v>
      </c>
      <c r="CP34" s="135"/>
      <c r="CQ34" s="135"/>
      <c r="CR34" s="135"/>
      <c r="CS34" s="135"/>
      <c r="CT34" s="135"/>
      <c r="CU34" s="135"/>
      <c r="CV34" s="135"/>
      <c r="CW34" s="135" t="s">
        <v>41</v>
      </c>
      <c r="CX34" s="135"/>
      <c r="CY34" s="135"/>
      <c r="CZ34" s="135"/>
      <c r="DA34" s="135"/>
      <c r="DB34" s="135"/>
      <c r="DC34" s="135"/>
      <c r="DD34" s="135"/>
      <c r="DE34" s="135"/>
      <c r="DF34" s="135"/>
      <c r="DG34" s="135"/>
      <c r="DH34" s="135"/>
      <c r="DI34" s="135"/>
      <c r="DJ34" s="135"/>
      <c r="DK34" s="126">
        <v>0</v>
      </c>
      <c r="DL34" s="126"/>
      <c r="DM34" s="126"/>
      <c r="DN34" s="126"/>
      <c r="DO34" s="126"/>
      <c r="DP34" s="126"/>
      <c r="DQ34" s="126"/>
      <c r="DR34" s="126"/>
      <c r="DS34" s="126"/>
      <c r="DT34" s="126"/>
      <c r="DU34" s="126"/>
      <c r="DV34" s="126"/>
      <c r="DW34" s="126"/>
      <c r="DX34" s="126"/>
      <c r="DY34" s="126">
        <v>0</v>
      </c>
      <c r="DZ34" s="126"/>
      <c r="EA34" s="126"/>
      <c r="EB34" s="126"/>
      <c r="EC34" s="126"/>
      <c r="ED34" s="126"/>
      <c r="EE34" s="126"/>
      <c r="EF34" s="126"/>
      <c r="EG34" s="126"/>
      <c r="EH34" s="126"/>
      <c r="EI34" s="126"/>
      <c r="EJ34" s="126"/>
      <c r="EK34" s="126"/>
      <c r="EL34" s="126">
        <v>0</v>
      </c>
      <c r="EM34" s="126"/>
      <c r="EN34" s="126"/>
      <c r="EO34" s="126"/>
      <c r="EP34" s="126"/>
      <c r="EQ34" s="126"/>
      <c r="ER34" s="126"/>
      <c r="ES34" s="126"/>
      <c r="ET34" s="126"/>
      <c r="EU34" s="126"/>
      <c r="EV34" s="126"/>
      <c r="EW34" s="126"/>
      <c r="EX34" s="126"/>
      <c r="EY34" s="125"/>
      <c r="EZ34" s="125"/>
      <c r="FA34" s="125"/>
      <c r="FB34" s="125"/>
      <c r="FC34" s="125"/>
      <c r="FD34" s="125"/>
      <c r="FE34" s="125"/>
      <c r="FF34" s="125"/>
      <c r="FG34" s="125"/>
      <c r="FH34" s="125"/>
      <c r="FI34" s="125"/>
      <c r="FJ34" s="125"/>
      <c r="FK34" s="125"/>
    </row>
    <row r="35" spans="1:167" s="7" customFormat="1" ht="13.5" customHeight="1" x14ac:dyDescent="0.2">
      <c r="A35" s="162" t="s">
        <v>264</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35" t="s">
        <v>195</v>
      </c>
      <c r="CP35" s="135"/>
      <c r="CQ35" s="135"/>
      <c r="CR35" s="135"/>
      <c r="CS35" s="135"/>
      <c r="CT35" s="135"/>
      <c r="CU35" s="135"/>
      <c r="CV35" s="135"/>
      <c r="CW35" s="135" t="s">
        <v>41</v>
      </c>
      <c r="CX35" s="135"/>
      <c r="CY35" s="135"/>
      <c r="CZ35" s="135"/>
      <c r="DA35" s="135"/>
      <c r="DB35" s="135"/>
      <c r="DC35" s="135"/>
      <c r="DD35" s="135"/>
      <c r="DE35" s="135"/>
      <c r="DF35" s="135"/>
      <c r="DG35" s="135"/>
      <c r="DH35" s="135"/>
      <c r="DI35" s="135"/>
      <c r="DJ35" s="135"/>
      <c r="DK35" s="126">
        <v>0</v>
      </c>
      <c r="DL35" s="126"/>
      <c r="DM35" s="126"/>
      <c r="DN35" s="126"/>
      <c r="DO35" s="126"/>
      <c r="DP35" s="126"/>
      <c r="DQ35" s="126"/>
      <c r="DR35" s="126"/>
      <c r="DS35" s="126"/>
      <c r="DT35" s="126"/>
      <c r="DU35" s="126"/>
      <c r="DV35" s="126"/>
      <c r="DW35" s="126"/>
      <c r="DX35" s="126"/>
      <c r="DY35" s="163">
        <v>0</v>
      </c>
      <c r="DZ35" s="163"/>
      <c r="EA35" s="163"/>
      <c r="EB35" s="163"/>
      <c r="EC35" s="163"/>
      <c r="ED35" s="163"/>
      <c r="EE35" s="163"/>
      <c r="EF35" s="163"/>
      <c r="EG35" s="163"/>
      <c r="EH35" s="163"/>
      <c r="EI35" s="163"/>
      <c r="EJ35" s="163"/>
      <c r="EK35" s="163"/>
      <c r="EL35" s="126">
        <v>0</v>
      </c>
      <c r="EM35" s="126"/>
      <c r="EN35" s="126"/>
      <c r="EO35" s="126"/>
      <c r="EP35" s="126"/>
      <c r="EQ35" s="126"/>
      <c r="ER35" s="126"/>
      <c r="ES35" s="126"/>
      <c r="ET35" s="126"/>
      <c r="EU35" s="126"/>
      <c r="EV35" s="126"/>
      <c r="EW35" s="126"/>
      <c r="EX35" s="126"/>
      <c r="EY35" s="125"/>
      <c r="EZ35" s="125"/>
      <c r="FA35" s="125"/>
      <c r="FB35" s="125"/>
      <c r="FC35" s="125"/>
      <c r="FD35" s="125"/>
      <c r="FE35" s="125"/>
      <c r="FF35" s="125"/>
      <c r="FG35" s="125"/>
      <c r="FH35" s="125"/>
      <c r="FI35" s="125"/>
      <c r="FJ35" s="125"/>
      <c r="FK35" s="125"/>
    </row>
    <row r="36" spans="1:167" ht="13.5" customHeight="1" x14ac:dyDescent="0.2">
      <c r="A36" s="153" t="s">
        <v>261</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5" t="s">
        <v>42</v>
      </c>
      <c r="CP36" s="155"/>
      <c r="CQ36" s="155"/>
      <c r="CR36" s="155"/>
      <c r="CS36" s="155"/>
      <c r="CT36" s="155"/>
      <c r="CU36" s="155"/>
      <c r="CV36" s="155"/>
      <c r="CW36" s="155" t="s">
        <v>43</v>
      </c>
      <c r="CX36" s="155"/>
      <c r="CY36" s="155"/>
      <c r="CZ36" s="155"/>
      <c r="DA36" s="155"/>
      <c r="DB36" s="155"/>
      <c r="DC36" s="155"/>
      <c r="DD36" s="155"/>
      <c r="DE36" s="155"/>
      <c r="DF36" s="155"/>
      <c r="DG36" s="155"/>
      <c r="DH36" s="155"/>
      <c r="DI36" s="155"/>
      <c r="DJ36" s="155"/>
      <c r="DK36" s="132">
        <f>DK37+DK39</f>
        <v>81547631</v>
      </c>
      <c r="DL36" s="132"/>
      <c r="DM36" s="132"/>
      <c r="DN36" s="132"/>
      <c r="DO36" s="132"/>
      <c r="DP36" s="132"/>
      <c r="DQ36" s="132"/>
      <c r="DR36" s="132"/>
      <c r="DS36" s="132"/>
      <c r="DT36" s="132"/>
      <c r="DU36" s="132"/>
      <c r="DV36" s="132"/>
      <c r="DW36" s="132"/>
      <c r="DX36" s="132"/>
      <c r="DY36" s="132">
        <f>DY37+DY39</f>
        <v>41797911</v>
      </c>
      <c r="DZ36" s="132"/>
      <c r="EA36" s="132"/>
      <c r="EB36" s="132"/>
      <c r="EC36" s="132"/>
      <c r="ED36" s="132"/>
      <c r="EE36" s="132"/>
      <c r="EF36" s="132"/>
      <c r="EG36" s="132"/>
      <c r="EH36" s="132"/>
      <c r="EI36" s="132"/>
      <c r="EJ36" s="132"/>
      <c r="EK36" s="132"/>
      <c r="EL36" s="132">
        <f>EL37+EL39</f>
        <v>11843561</v>
      </c>
      <c r="EM36" s="132"/>
      <c r="EN36" s="132"/>
      <c r="EO36" s="132"/>
      <c r="EP36" s="132"/>
      <c r="EQ36" s="132"/>
      <c r="ER36" s="132"/>
      <c r="ES36" s="132"/>
      <c r="ET36" s="132"/>
      <c r="EU36" s="132"/>
      <c r="EV36" s="132"/>
      <c r="EW36" s="132"/>
      <c r="EX36" s="132"/>
      <c r="EY36" s="165"/>
      <c r="EZ36" s="165"/>
      <c r="FA36" s="165"/>
      <c r="FB36" s="165"/>
      <c r="FC36" s="165"/>
      <c r="FD36" s="165"/>
      <c r="FE36" s="165"/>
      <c r="FF36" s="165"/>
      <c r="FG36" s="165"/>
      <c r="FH36" s="165"/>
      <c r="FI36" s="165"/>
      <c r="FJ36" s="165"/>
      <c r="FK36" s="165"/>
    </row>
    <row r="37" spans="1:167" ht="21.6" customHeight="1" x14ac:dyDescent="0.2">
      <c r="A37" s="142" t="s">
        <v>206</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35" t="s">
        <v>44</v>
      </c>
      <c r="CP37" s="135"/>
      <c r="CQ37" s="135"/>
      <c r="CR37" s="135"/>
      <c r="CS37" s="135"/>
      <c r="CT37" s="135"/>
      <c r="CU37" s="135"/>
      <c r="CV37" s="135"/>
      <c r="CW37" s="135" t="s">
        <v>43</v>
      </c>
      <c r="CX37" s="135"/>
      <c r="CY37" s="135"/>
      <c r="CZ37" s="135"/>
      <c r="DA37" s="135"/>
      <c r="DB37" s="135"/>
      <c r="DC37" s="135"/>
      <c r="DD37" s="135"/>
      <c r="DE37" s="135"/>
      <c r="DF37" s="135"/>
      <c r="DG37" s="135"/>
      <c r="DH37" s="135"/>
      <c r="DI37" s="135"/>
      <c r="DJ37" s="135"/>
      <c r="DK37" s="126">
        <v>69704070</v>
      </c>
      <c r="DL37" s="126"/>
      <c r="DM37" s="126"/>
      <c r="DN37" s="126"/>
      <c r="DO37" s="126"/>
      <c r="DP37" s="126"/>
      <c r="DQ37" s="126"/>
      <c r="DR37" s="126"/>
      <c r="DS37" s="126"/>
      <c r="DT37" s="126"/>
      <c r="DU37" s="126"/>
      <c r="DV37" s="126"/>
      <c r="DW37" s="126"/>
      <c r="DX37" s="126"/>
      <c r="DY37" s="126">
        <v>29954350</v>
      </c>
      <c r="DZ37" s="126"/>
      <c r="EA37" s="126"/>
      <c r="EB37" s="126"/>
      <c r="EC37" s="126"/>
      <c r="ED37" s="126"/>
      <c r="EE37" s="126"/>
      <c r="EF37" s="126"/>
      <c r="EG37" s="126"/>
      <c r="EH37" s="126"/>
      <c r="EI37" s="126"/>
      <c r="EJ37" s="126"/>
      <c r="EK37" s="126"/>
      <c r="EL37" s="126">
        <v>0</v>
      </c>
      <c r="EM37" s="126"/>
      <c r="EN37" s="126"/>
      <c r="EO37" s="126"/>
      <c r="EP37" s="126"/>
      <c r="EQ37" s="126"/>
      <c r="ER37" s="126"/>
      <c r="ES37" s="126"/>
      <c r="ET37" s="126"/>
      <c r="EU37" s="126"/>
      <c r="EV37" s="126"/>
      <c r="EW37" s="126"/>
      <c r="EX37" s="126"/>
      <c r="EY37" s="125"/>
      <c r="EZ37" s="125"/>
      <c r="FA37" s="125"/>
      <c r="FB37" s="125"/>
      <c r="FC37" s="125"/>
      <c r="FD37" s="125"/>
      <c r="FE37" s="125"/>
      <c r="FF37" s="125"/>
      <c r="FG37" s="125"/>
      <c r="FH37" s="125"/>
      <c r="FI37" s="125"/>
      <c r="FJ37" s="125"/>
      <c r="FK37" s="125"/>
    </row>
    <row r="38" spans="1:167" s="7" customFormat="1" ht="34.5" customHeight="1" x14ac:dyDescent="0.2">
      <c r="A38" s="142" t="s">
        <v>210</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35" t="s">
        <v>211</v>
      </c>
      <c r="CP38" s="135"/>
      <c r="CQ38" s="135"/>
      <c r="CR38" s="135"/>
      <c r="CS38" s="135"/>
      <c r="CT38" s="135"/>
      <c r="CU38" s="135"/>
      <c r="CV38" s="135"/>
      <c r="CW38" s="135" t="s">
        <v>36</v>
      </c>
      <c r="CX38" s="135"/>
      <c r="CY38" s="135"/>
      <c r="CZ38" s="135"/>
      <c r="DA38" s="135"/>
      <c r="DB38" s="135"/>
      <c r="DC38" s="135"/>
      <c r="DD38" s="135"/>
      <c r="DE38" s="135"/>
      <c r="DF38" s="135"/>
      <c r="DG38" s="135"/>
      <c r="DH38" s="135"/>
      <c r="DI38" s="135"/>
      <c r="DJ38" s="135"/>
      <c r="DK38" s="126">
        <v>3320300</v>
      </c>
      <c r="DL38" s="126"/>
      <c r="DM38" s="126"/>
      <c r="DN38" s="126"/>
      <c r="DO38" s="126"/>
      <c r="DP38" s="126"/>
      <c r="DQ38" s="126"/>
      <c r="DR38" s="126"/>
      <c r="DS38" s="126"/>
      <c r="DT38" s="126"/>
      <c r="DU38" s="126"/>
      <c r="DV38" s="126"/>
      <c r="DW38" s="126"/>
      <c r="DX38" s="126"/>
      <c r="DY38" s="126">
        <v>0</v>
      </c>
      <c r="DZ38" s="126"/>
      <c r="EA38" s="126"/>
      <c r="EB38" s="126"/>
      <c r="EC38" s="126"/>
      <c r="ED38" s="126"/>
      <c r="EE38" s="126"/>
      <c r="EF38" s="126"/>
      <c r="EG38" s="126"/>
      <c r="EH38" s="126"/>
      <c r="EI38" s="126"/>
      <c r="EJ38" s="126"/>
      <c r="EK38" s="126"/>
      <c r="EL38" s="126">
        <v>0</v>
      </c>
      <c r="EM38" s="126"/>
      <c r="EN38" s="126"/>
      <c r="EO38" s="126"/>
      <c r="EP38" s="126"/>
      <c r="EQ38" s="126"/>
      <c r="ER38" s="126"/>
      <c r="ES38" s="126"/>
      <c r="ET38" s="126"/>
      <c r="EU38" s="126"/>
      <c r="EV38" s="126"/>
      <c r="EW38" s="126"/>
      <c r="EX38" s="126"/>
      <c r="EY38" s="125"/>
      <c r="EZ38" s="125"/>
      <c r="FA38" s="125"/>
      <c r="FB38" s="125"/>
      <c r="FC38" s="125"/>
      <c r="FD38" s="125"/>
      <c r="FE38" s="125"/>
      <c r="FF38" s="125"/>
      <c r="FG38" s="125"/>
      <c r="FH38" s="125"/>
      <c r="FI38" s="125"/>
      <c r="FJ38" s="125"/>
      <c r="FK38" s="125"/>
    </row>
    <row r="39" spans="1:167" s="7" customFormat="1" x14ac:dyDescent="0.2">
      <c r="A39" s="164" t="s">
        <v>207</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44" t="s">
        <v>196</v>
      </c>
      <c r="CP39" s="144"/>
      <c r="CQ39" s="144"/>
      <c r="CR39" s="144"/>
      <c r="CS39" s="144"/>
      <c r="CT39" s="144"/>
      <c r="CU39" s="144"/>
      <c r="CV39" s="144"/>
      <c r="CW39" s="144" t="s">
        <v>43</v>
      </c>
      <c r="CX39" s="144"/>
      <c r="CY39" s="144"/>
      <c r="CZ39" s="144"/>
      <c r="DA39" s="144"/>
      <c r="DB39" s="144"/>
      <c r="DC39" s="144"/>
      <c r="DD39" s="144"/>
      <c r="DE39" s="144"/>
      <c r="DF39" s="144"/>
      <c r="DG39" s="144"/>
      <c r="DH39" s="144"/>
      <c r="DI39" s="144"/>
      <c r="DJ39" s="144"/>
      <c r="DK39" s="127">
        <f>DK40+DK41+DK42+DK43</f>
        <v>11843561</v>
      </c>
      <c r="DL39" s="127"/>
      <c r="DM39" s="127"/>
      <c r="DN39" s="127"/>
      <c r="DO39" s="127"/>
      <c r="DP39" s="127"/>
      <c r="DQ39" s="127"/>
      <c r="DR39" s="127"/>
      <c r="DS39" s="127"/>
      <c r="DT39" s="127"/>
      <c r="DU39" s="127"/>
      <c r="DV39" s="127"/>
      <c r="DW39" s="127"/>
      <c r="DX39" s="127"/>
      <c r="DY39" s="127">
        <f>DY40+DY41+DY42+DY43</f>
        <v>11843561</v>
      </c>
      <c r="DZ39" s="127"/>
      <c r="EA39" s="127"/>
      <c r="EB39" s="127"/>
      <c r="EC39" s="127"/>
      <c r="ED39" s="127"/>
      <c r="EE39" s="127"/>
      <c r="EF39" s="127"/>
      <c r="EG39" s="127"/>
      <c r="EH39" s="127"/>
      <c r="EI39" s="127"/>
      <c r="EJ39" s="127"/>
      <c r="EK39" s="127"/>
      <c r="EL39" s="127">
        <f>EL40+EL41+EL42+EL43</f>
        <v>11843561</v>
      </c>
      <c r="EM39" s="127"/>
      <c r="EN39" s="127"/>
      <c r="EO39" s="127"/>
      <c r="EP39" s="127"/>
      <c r="EQ39" s="127"/>
      <c r="ER39" s="127"/>
      <c r="ES39" s="127"/>
      <c r="ET39" s="127"/>
      <c r="EU39" s="127"/>
      <c r="EV39" s="127"/>
      <c r="EW39" s="127"/>
      <c r="EX39" s="127"/>
      <c r="EY39" s="124"/>
      <c r="EZ39" s="124"/>
      <c r="FA39" s="124"/>
      <c r="FB39" s="124"/>
      <c r="FC39" s="124"/>
      <c r="FD39" s="124"/>
      <c r="FE39" s="124"/>
      <c r="FF39" s="124"/>
      <c r="FG39" s="124"/>
      <c r="FH39" s="124"/>
      <c r="FI39" s="124"/>
      <c r="FJ39" s="124"/>
      <c r="FK39" s="124"/>
    </row>
    <row r="40" spans="1:167" s="7" customFormat="1" x14ac:dyDescent="0.2">
      <c r="A40" s="164" t="s">
        <v>208</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44" t="s">
        <v>205</v>
      </c>
      <c r="CP40" s="144"/>
      <c r="CQ40" s="144"/>
      <c r="CR40" s="144"/>
      <c r="CS40" s="144"/>
      <c r="CT40" s="144"/>
      <c r="CU40" s="144"/>
      <c r="CV40" s="144"/>
      <c r="CW40" s="144" t="s">
        <v>43</v>
      </c>
      <c r="CX40" s="144"/>
      <c r="CY40" s="144"/>
      <c r="CZ40" s="144"/>
      <c r="DA40" s="144"/>
      <c r="DB40" s="144"/>
      <c r="DC40" s="144"/>
      <c r="DD40" s="144"/>
      <c r="DE40" s="144"/>
      <c r="DF40" s="144"/>
      <c r="DG40" s="144"/>
      <c r="DH40" s="144"/>
      <c r="DI40" s="144"/>
      <c r="DJ40" s="144"/>
      <c r="DK40" s="127">
        <v>534000</v>
      </c>
      <c r="DL40" s="127"/>
      <c r="DM40" s="127"/>
      <c r="DN40" s="127"/>
      <c r="DO40" s="127"/>
      <c r="DP40" s="127"/>
      <c r="DQ40" s="127"/>
      <c r="DR40" s="127"/>
      <c r="DS40" s="127"/>
      <c r="DT40" s="127"/>
      <c r="DU40" s="127"/>
      <c r="DV40" s="127"/>
      <c r="DW40" s="127"/>
      <c r="DX40" s="127"/>
      <c r="DY40" s="127">
        <v>534000</v>
      </c>
      <c r="DZ40" s="127"/>
      <c r="EA40" s="127"/>
      <c r="EB40" s="127"/>
      <c r="EC40" s="127"/>
      <c r="ED40" s="127"/>
      <c r="EE40" s="127"/>
      <c r="EF40" s="127"/>
      <c r="EG40" s="127"/>
      <c r="EH40" s="127"/>
      <c r="EI40" s="127"/>
      <c r="EJ40" s="127"/>
      <c r="EK40" s="127"/>
      <c r="EL40" s="127">
        <v>534000</v>
      </c>
      <c r="EM40" s="127"/>
      <c r="EN40" s="127"/>
      <c r="EO40" s="127"/>
      <c r="EP40" s="127"/>
      <c r="EQ40" s="127"/>
      <c r="ER40" s="127"/>
      <c r="ES40" s="127"/>
      <c r="ET40" s="127"/>
      <c r="EU40" s="127"/>
      <c r="EV40" s="127"/>
      <c r="EW40" s="127"/>
      <c r="EX40" s="127"/>
      <c r="EY40" s="124"/>
      <c r="EZ40" s="124"/>
      <c r="FA40" s="124"/>
      <c r="FB40" s="124"/>
      <c r="FC40" s="124"/>
      <c r="FD40" s="124"/>
      <c r="FE40" s="124"/>
      <c r="FF40" s="124"/>
      <c r="FG40" s="124"/>
      <c r="FH40" s="124"/>
      <c r="FI40" s="124"/>
      <c r="FJ40" s="124"/>
      <c r="FK40" s="124"/>
    </row>
    <row r="41" spans="1:167" s="10" customFormat="1" ht="12.75" customHeight="1" x14ac:dyDescent="0.2">
      <c r="A41" s="164" t="s">
        <v>310</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222" t="s">
        <v>209</v>
      </c>
      <c r="CP41" s="222"/>
      <c r="CQ41" s="222"/>
      <c r="CR41" s="222"/>
      <c r="CS41" s="222"/>
      <c r="CT41" s="222"/>
      <c r="CU41" s="222"/>
      <c r="CV41" s="222"/>
      <c r="CW41" s="223" t="s">
        <v>43</v>
      </c>
      <c r="CX41" s="224"/>
      <c r="CY41" s="224"/>
      <c r="CZ41" s="224"/>
      <c r="DA41" s="224"/>
      <c r="DB41" s="224"/>
      <c r="DC41" s="224"/>
      <c r="DD41" s="224"/>
      <c r="DE41" s="224"/>
      <c r="DF41" s="224"/>
      <c r="DG41" s="224"/>
      <c r="DH41" s="224"/>
      <c r="DI41" s="224"/>
      <c r="DJ41" s="225"/>
      <c r="DK41" s="160">
        <v>11309561</v>
      </c>
      <c r="DL41" s="160"/>
      <c r="DM41" s="160"/>
      <c r="DN41" s="160"/>
      <c r="DO41" s="160"/>
      <c r="DP41" s="160"/>
      <c r="DQ41" s="160"/>
      <c r="DR41" s="160"/>
      <c r="DS41" s="160"/>
      <c r="DT41" s="160"/>
      <c r="DU41" s="160"/>
      <c r="DV41" s="160"/>
      <c r="DW41" s="160"/>
      <c r="DX41" s="160"/>
      <c r="DY41" s="160">
        <v>11309561</v>
      </c>
      <c r="DZ41" s="160"/>
      <c r="EA41" s="160"/>
      <c r="EB41" s="160"/>
      <c r="EC41" s="160"/>
      <c r="ED41" s="160"/>
      <c r="EE41" s="160"/>
      <c r="EF41" s="160"/>
      <c r="EG41" s="160"/>
      <c r="EH41" s="160"/>
      <c r="EI41" s="160"/>
      <c r="EJ41" s="160"/>
      <c r="EK41" s="160"/>
      <c r="EL41" s="160">
        <v>11309561</v>
      </c>
      <c r="EM41" s="160"/>
      <c r="EN41" s="160"/>
      <c r="EO41" s="160"/>
      <c r="EP41" s="160"/>
      <c r="EQ41" s="160"/>
      <c r="ER41" s="160"/>
      <c r="ES41" s="160"/>
      <c r="ET41" s="160"/>
      <c r="EU41" s="160"/>
      <c r="EV41" s="160"/>
      <c r="EW41" s="160"/>
      <c r="EX41" s="160"/>
      <c r="EY41" s="161"/>
      <c r="EZ41" s="161"/>
      <c r="FA41" s="161"/>
      <c r="FB41" s="161"/>
      <c r="FC41" s="161"/>
      <c r="FD41" s="161"/>
      <c r="FE41" s="161"/>
      <c r="FF41" s="161"/>
      <c r="FG41" s="161"/>
      <c r="FH41" s="161"/>
      <c r="FI41" s="161"/>
      <c r="FJ41" s="161"/>
      <c r="FK41" s="161"/>
    </row>
    <row r="42" spans="1:167" s="10" customFormat="1" ht="11.25" customHeight="1" x14ac:dyDescent="0.2">
      <c r="A42" s="220" t="s">
        <v>262</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1" t="s">
        <v>197</v>
      </c>
      <c r="CP42" s="221"/>
      <c r="CQ42" s="221"/>
      <c r="CR42" s="221"/>
      <c r="CS42" s="221"/>
      <c r="CT42" s="221"/>
      <c r="CU42" s="221"/>
      <c r="CV42" s="221"/>
      <c r="CW42" s="221" t="s">
        <v>43</v>
      </c>
      <c r="CX42" s="221"/>
      <c r="CY42" s="221"/>
      <c r="CZ42" s="221"/>
      <c r="DA42" s="221"/>
      <c r="DB42" s="221"/>
      <c r="DC42" s="221"/>
      <c r="DD42" s="221"/>
      <c r="DE42" s="221"/>
      <c r="DF42" s="221"/>
      <c r="DG42" s="221"/>
      <c r="DH42" s="221"/>
      <c r="DI42" s="221"/>
      <c r="DJ42" s="221"/>
      <c r="DK42" s="218">
        <v>0</v>
      </c>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9"/>
      <c r="EZ42" s="219"/>
      <c r="FA42" s="219"/>
      <c r="FB42" s="219"/>
      <c r="FC42" s="219"/>
      <c r="FD42" s="219"/>
      <c r="FE42" s="219"/>
      <c r="FF42" s="219"/>
      <c r="FG42" s="219"/>
      <c r="FH42" s="219"/>
      <c r="FI42" s="219"/>
      <c r="FJ42" s="219"/>
      <c r="FK42" s="219"/>
    </row>
    <row r="43" spans="1:167" s="10" customFormat="1" ht="11.25" customHeight="1" x14ac:dyDescent="0.2">
      <c r="A43" s="142" t="s">
        <v>263</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221" t="s">
        <v>212</v>
      </c>
      <c r="CP43" s="221"/>
      <c r="CQ43" s="221"/>
      <c r="CR43" s="221"/>
      <c r="CS43" s="221"/>
      <c r="CT43" s="221"/>
      <c r="CU43" s="221"/>
      <c r="CV43" s="221"/>
      <c r="CW43" s="221" t="s">
        <v>43</v>
      </c>
      <c r="CX43" s="221"/>
      <c r="CY43" s="221"/>
      <c r="CZ43" s="221"/>
      <c r="DA43" s="221"/>
      <c r="DB43" s="221"/>
      <c r="DC43" s="221"/>
      <c r="DD43" s="221"/>
      <c r="DE43" s="221"/>
      <c r="DF43" s="221"/>
      <c r="DG43" s="221"/>
      <c r="DH43" s="221"/>
      <c r="DI43" s="221"/>
      <c r="DJ43" s="221"/>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9"/>
      <c r="EZ43" s="219"/>
      <c r="FA43" s="219"/>
      <c r="FB43" s="219"/>
      <c r="FC43" s="219"/>
      <c r="FD43" s="219"/>
      <c r="FE43" s="219"/>
      <c r="FF43" s="219"/>
      <c r="FG43" s="219"/>
      <c r="FH43" s="219"/>
      <c r="FI43" s="219"/>
      <c r="FJ43" s="219"/>
      <c r="FK43" s="219"/>
    </row>
    <row r="44" spans="1:167" ht="11.1" customHeight="1" x14ac:dyDescent="0.2">
      <c r="A44" s="153" t="s">
        <v>45</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5" t="s">
        <v>46</v>
      </c>
      <c r="CP44" s="155"/>
      <c r="CQ44" s="155"/>
      <c r="CR44" s="155"/>
      <c r="CS44" s="155"/>
      <c r="CT44" s="155"/>
      <c r="CU44" s="155"/>
      <c r="CV44" s="155"/>
      <c r="CW44" s="155" t="s">
        <v>47</v>
      </c>
      <c r="CX44" s="155"/>
      <c r="CY44" s="155"/>
      <c r="CZ44" s="155"/>
      <c r="DA44" s="155"/>
      <c r="DB44" s="155"/>
      <c r="DC44" s="155"/>
      <c r="DD44" s="155"/>
      <c r="DE44" s="155"/>
      <c r="DF44" s="155"/>
      <c r="DG44" s="155"/>
      <c r="DH44" s="155"/>
      <c r="DI44" s="155"/>
      <c r="DJ44" s="155"/>
      <c r="DK44" s="132">
        <v>0</v>
      </c>
      <c r="DL44" s="132"/>
      <c r="DM44" s="132"/>
      <c r="DN44" s="132"/>
      <c r="DO44" s="132"/>
      <c r="DP44" s="132"/>
      <c r="DQ44" s="132"/>
      <c r="DR44" s="132"/>
      <c r="DS44" s="132"/>
      <c r="DT44" s="132"/>
      <c r="DU44" s="132"/>
      <c r="DV44" s="132"/>
      <c r="DW44" s="132"/>
      <c r="DX44" s="132"/>
      <c r="DY44" s="132">
        <v>0</v>
      </c>
      <c r="DZ44" s="132"/>
      <c r="EA44" s="132"/>
      <c r="EB44" s="132"/>
      <c r="EC44" s="132"/>
      <c r="ED44" s="132"/>
      <c r="EE44" s="132"/>
      <c r="EF44" s="132"/>
      <c r="EG44" s="132"/>
      <c r="EH44" s="132"/>
      <c r="EI44" s="132"/>
      <c r="EJ44" s="132"/>
      <c r="EK44" s="132"/>
      <c r="EL44" s="132">
        <v>0</v>
      </c>
      <c r="EM44" s="132"/>
      <c r="EN44" s="132"/>
      <c r="EO44" s="132"/>
      <c r="EP44" s="132"/>
      <c r="EQ44" s="132"/>
      <c r="ER44" s="132"/>
      <c r="ES44" s="132"/>
      <c r="ET44" s="132"/>
      <c r="EU44" s="132"/>
      <c r="EV44" s="132"/>
      <c r="EW44" s="132"/>
      <c r="EX44" s="132"/>
      <c r="EY44" s="165"/>
      <c r="EZ44" s="165"/>
      <c r="FA44" s="165"/>
      <c r="FB44" s="165"/>
      <c r="FC44" s="165"/>
      <c r="FD44" s="165"/>
      <c r="FE44" s="165"/>
      <c r="FF44" s="165"/>
      <c r="FG44" s="165"/>
      <c r="FH44" s="165"/>
      <c r="FI44" s="165"/>
      <c r="FJ44" s="165"/>
      <c r="FK44" s="165"/>
    </row>
    <row r="45" spans="1:167" s="7" customFormat="1" ht="21" customHeight="1" x14ac:dyDescent="0.2">
      <c r="A45" s="162" t="s">
        <v>297</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35" t="s">
        <v>194</v>
      </c>
      <c r="CP45" s="135"/>
      <c r="CQ45" s="135"/>
      <c r="CR45" s="135"/>
      <c r="CS45" s="135"/>
      <c r="CT45" s="135"/>
      <c r="CU45" s="135"/>
      <c r="CV45" s="135"/>
      <c r="CW45" s="135" t="s">
        <v>47</v>
      </c>
      <c r="CX45" s="135"/>
      <c r="CY45" s="135"/>
      <c r="CZ45" s="135"/>
      <c r="DA45" s="135"/>
      <c r="DB45" s="135"/>
      <c r="DC45" s="135"/>
      <c r="DD45" s="135"/>
      <c r="DE45" s="135"/>
      <c r="DF45" s="135"/>
      <c r="DG45" s="135"/>
      <c r="DH45" s="135"/>
      <c r="DI45" s="135"/>
      <c r="DJ45" s="135"/>
      <c r="DK45" s="126">
        <v>0</v>
      </c>
      <c r="DL45" s="126"/>
      <c r="DM45" s="126"/>
      <c r="DN45" s="126"/>
      <c r="DO45" s="126"/>
      <c r="DP45" s="126"/>
      <c r="DQ45" s="126"/>
      <c r="DR45" s="126"/>
      <c r="DS45" s="126"/>
      <c r="DT45" s="126"/>
      <c r="DU45" s="126"/>
      <c r="DV45" s="126"/>
      <c r="DW45" s="126"/>
      <c r="DX45" s="126"/>
      <c r="DY45" s="126">
        <v>0</v>
      </c>
      <c r="DZ45" s="126"/>
      <c r="EA45" s="126"/>
      <c r="EB45" s="126"/>
      <c r="EC45" s="126"/>
      <c r="ED45" s="126"/>
      <c r="EE45" s="126"/>
      <c r="EF45" s="126"/>
      <c r="EG45" s="126"/>
      <c r="EH45" s="126"/>
      <c r="EI45" s="126"/>
      <c r="EJ45" s="126"/>
      <c r="EK45" s="126"/>
      <c r="EL45" s="126">
        <v>0</v>
      </c>
      <c r="EM45" s="126"/>
      <c r="EN45" s="126"/>
      <c r="EO45" s="126"/>
      <c r="EP45" s="126"/>
      <c r="EQ45" s="126"/>
      <c r="ER45" s="126"/>
      <c r="ES45" s="126"/>
      <c r="ET45" s="126"/>
      <c r="EU45" s="126"/>
      <c r="EV45" s="126"/>
      <c r="EW45" s="126"/>
      <c r="EX45" s="126"/>
      <c r="EY45" s="125"/>
      <c r="EZ45" s="125"/>
      <c r="FA45" s="125"/>
      <c r="FB45" s="125"/>
      <c r="FC45" s="125"/>
      <c r="FD45" s="125"/>
      <c r="FE45" s="125"/>
      <c r="FF45" s="125"/>
      <c r="FG45" s="125"/>
      <c r="FH45" s="125"/>
      <c r="FI45" s="125"/>
      <c r="FJ45" s="125"/>
      <c r="FK45" s="125"/>
    </row>
    <row r="46" spans="1:167" s="7" customFormat="1" ht="11.1" customHeight="1" x14ac:dyDescent="0.2">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35" t="s">
        <v>198</v>
      </c>
      <c r="CP46" s="135"/>
      <c r="CQ46" s="135"/>
      <c r="CR46" s="135"/>
      <c r="CS46" s="135"/>
      <c r="CT46" s="135"/>
      <c r="CU46" s="135"/>
      <c r="CV46" s="135"/>
      <c r="CW46" s="135" t="s">
        <v>47</v>
      </c>
      <c r="CX46" s="135"/>
      <c r="CY46" s="135"/>
      <c r="CZ46" s="135"/>
      <c r="DA46" s="135"/>
      <c r="DB46" s="135"/>
      <c r="DC46" s="135"/>
      <c r="DD46" s="135"/>
      <c r="DE46" s="135"/>
      <c r="DF46" s="135"/>
      <c r="DG46" s="135"/>
      <c r="DH46" s="135"/>
      <c r="DI46" s="135"/>
      <c r="DJ46" s="135"/>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6"/>
      <c r="ET46" s="126"/>
      <c r="EU46" s="126"/>
      <c r="EV46" s="126"/>
      <c r="EW46" s="126"/>
      <c r="EX46" s="126"/>
      <c r="EY46" s="125"/>
      <c r="EZ46" s="125"/>
      <c r="FA46" s="125"/>
      <c r="FB46" s="125"/>
      <c r="FC46" s="125"/>
      <c r="FD46" s="125"/>
      <c r="FE46" s="125"/>
      <c r="FF46" s="125"/>
      <c r="FG46" s="125"/>
      <c r="FH46" s="125"/>
      <c r="FI46" s="125"/>
      <c r="FJ46" s="125"/>
      <c r="FK46" s="125"/>
    </row>
    <row r="47" spans="1:167" s="5" customFormat="1" ht="11.1" customHeight="1" x14ac:dyDescent="0.2">
      <c r="A47" s="153" t="s">
        <v>48</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5" t="s">
        <v>49</v>
      </c>
      <c r="CP47" s="155"/>
      <c r="CQ47" s="155"/>
      <c r="CR47" s="155"/>
      <c r="CS47" s="155"/>
      <c r="CT47" s="155"/>
      <c r="CU47" s="155"/>
      <c r="CV47" s="155"/>
      <c r="CW47" s="155" t="s">
        <v>50</v>
      </c>
      <c r="CX47" s="155"/>
      <c r="CY47" s="155"/>
      <c r="CZ47" s="155"/>
      <c r="DA47" s="155"/>
      <c r="DB47" s="155"/>
      <c r="DC47" s="155"/>
      <c r="DD47" s="155"/>
      <c r="DE47" s="155"/>
      <c r="DF47" s="155"/>
      <c r="DG47" s="155"/>
      <c r="DH47" s="155"/>
      <c r="DI47" s="155"/>
      <c r="DJ47" s="155"/>
      <c r="DK47" s="132">
        <f>DK48+DK49+DK50</f>
        <v>8196890</v>
      </c>
      <c r="DL47" s="132"/>
      <c r="DM47" s="132"/>
      <c r="DN47" s="132"/>
      <c r="DO47" s="132"/>
      <c r="DP47" s="132"/>
      <c r="DQ47" s="132"/>
      <c r="DR47" s="132"/>
      <c r="DS47" s="132"/>
      <c r="DT47" s="132"/>
      <c r="DU47" s="132"/>
      <c r="DV47" s="132"/>
      <c r="DW47" s="132"/>
      <c r="DX47" s="132"/>
      <c r="DY47" s="132">
        <f>DY48+DY49+DY50</f>
        <v>4968940</v>
      </c>
      <c r="DZ47" s="132"/>
      <c r="EA47" s="132"/>
      <c r="EB47" s="132"/>
      <c r="EC47" s="132"/>
      <c r="ED47" s="132"/>
      <c r="EE47" s="132"/>
      <c r="EF47" s="132"/>
      <c r="EG47" s="132"/>
      <c r="EH47" s="132"/>
      <c r="EI47" s="132"/>
      <c r="EJ47" s="132"/>
      <c r="EK47" s="132"/>
      <c r="EL47" s="132">
        <f>EL48+EL49+EL50</f>
        <v>0</v>
      </c>
      <c r="EM47" s="132"/>
      <c r="EN47" s="132"/>
      <c r="EO47" s="132"/>
      <c r="EP47" s="132"/>
      <c r="EQ47" s="132"/>
      <c r="ER47" s="132"/>
      <c r="ES47" s="132"/>
      <c r="ET47" s="132"/>
      <c r="EU47" s="132"/>
      <c r="EV47" s="132"/>
      <c r="EW47" s="132"/>
      <c r="EX47" s="132"/>
      <c r="EY47" s="125"/>
      <c r="EZ47" s="125"/>
      <c r="FA47" s="125"/>
      <c r="FB47" s="125"/>
      <c r="FC47" s="125"/>
      <c r="FD47" s="125"/>
      <c r="FE47" s="125"/>
      <c r="FF47" s="125"/>
      <c r="FG47" s="125"/>
      <c r="FH47" s="125"/>
      <c r="FI47" s="125"/>
      <c r="FJ47" s="125"/>
      <c r="FK47" s="125"/>
    </row>
    <row r="48" spans="1:167" s="5" customFormat="1" ht="21" customHeight="1" x14ac:dyDescent="0.2">
      <c r="A48" s="172" t="s">
        <v>276</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4"/>
      <c r="CO48" s="208" t="s">
        <v>199</v>
      </c>
      <c r="CP48" s="137"/>
      <c r="CQ48" s="137"/>
      <c r="CR48" s="137"/>
      <c r="CS48" s="137"/>
      <c r="CT48" s="137"/>
      <c r="CU48" s="137"/>
      <c r="CV48" s="209"/>
      <c r="CW48" s="208" t="s">
        <v>50</v>
      </c>
      <c r="CX48" s="137"/>
      <c r="CY48" s="137"/>
      <c r="CZ48" s="137"/>
      <c r="DA48" s="137"/>
      <c r="DB48" s="137"/>
      <c r="DC48" s="137"/>
      <c r="DD48" s="137"/>
      <c r="DE48" s="137"/>
      <c r="DF48" s="137"/>
      <c r="DG48" s="137"/>
      <c r="DH48" s="137"/>
      <c r="DI48" s="137"/>
      <c r="DJ48" s="209"/>
      <c r="DK48" s="210">
        <f>2582620+5344270+270000</f>
        <v>8196890</v>
      </c>
      <c r="DL48" s="211"/>
      <c r="DM48" s="211"/>
      <c r="DN48" s="211"/>
      <c r="DO48" s="211"/>
      <c r="DP48" s="211"/>
      <c r="DQ48" s="211"/>
      <c r="DR48" s="211"/>
      <c r="DS48" s="211"/>
      <c r="DT48" s="211"/>
      <c r="DU48" s="211"/>
      <c r="DV48" s="211"/>
      <c r="DW48" s="212"/>
      <c r="DX48" s="39"/>
      <c r="DY48" s="210">
        <f>4855540+113400</f>
        <v>4968940</v>
      </c>
      <c r="DZ48" s="211"/>
      <c r="EA48" s="211"/>
      <c r="EB48" s="211"/>
      <c r="EC48" s="211"/>
      <c r="ED48" s="211"/>
      <c r="EE48" s="211"/>
      <c r="EF48" s="211"/>
      <c r="EG48" s="211"/>
      <c r="EH48" s="211"/>
      <c r="EI48" s="211"/>
      <c r="EJ48" s="211"/>
      <c r="EK48" s="212"/>
      <c r="EL48" s="210">
        <v>0</v>
      </c>
      <c r="EM48" s="211"/>
      <c r="EN48" s="211"/>
      <c r="EO48" s="211"/>
      <c r="EP48" s="211"/>
      <c r="EQ48" s="211"/>
      <c r="ER48" s="211"/>
      <c r="ES48" s="211"/>
      <c r="ET48" s="211"/>
      <c r="EU48" s="211"/>
      <c r="EV48" s="211"/>
      <c r="EW48" s="211"/>
      <c r="EX48" s="212"/>
      <c r="EY48" s="179"/>
      <c r="EZ48" s="180"/>
      <c r="FA48" s="180"/>
      <c r="FB48" s="180"/>
      <c r="FC48" s="180"/>
      <c r="FD48" s="180"/>
      <c r="FE48" s="180"/>
      <c r="FF48" s="180"/>
      <c r="FG48" s="180"/>
      <c r="FH48" s="180"/>
      <c r="FI48" s="180"/>
      <c r="FJ48" s="180"/>
      <c r="FK48" s="181"/>
    </row>
    <row r="49" spans="1:167" s="5" customFormat="1" ht="14.25" customHeight="1" x14ac:dyDescent="0.2">
      <c r="A49" s="142" t="s">
        <v>53</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35" t="s">
        <v>200</v>
      </c>
      <c r="CP49" s="135"/>
      <c r="CQ49" s="135"/>
      <c r="CR49" s="135"/>
      <c r="CS49" s="135"/>
      <c r="CT49" s="135"/>
      <c r="CU49" s="135"/>
      <c r="CV49" s="135"/>
      <c r="CW49" s="135" t="s">
        <v>50</v>
      </c>
      <c r="CX49" s="135"/>
      <c r="CY49" s="135"/>
      <c r="CZ49" s="135"/>
      <c r="DA49" s="135"/>
      <c r="DB49" s="135"/>
      <c r="DC49" s="135"/>
      <c r="DD49" s="135"/>
      <c r="DE49" s="135"/>
      <c r="DF49" s="135"/>
      <c r="DG49" s="135"/>
      <c r="DH49" s="135"/>
      <c r="DI49" s="135"/>
      <c r="DJ49" s="135"/>
      <c r="DK49" s="132">
        <v>0</v>
      </c>
      <c r="DL49" s="132"/>
      <c r="DM49" s="132"/>
      <c r="DN49" s="132"/>
      <c r="DO49" s="132"/>
      <c r="DP49" s="132"/>
      <c r="DQ49" s="132"/>
      <c r="DR49" s="132"/>
      <c r="DS49" s="132"/>
      <c r="DT49" s="132"/>
      <c r="DU49" s="132"/>
      <c r="DV49" s="132"/>
      <c r="DW49" s="132"/>
      <c r="DX49" s="132"/>
      <c r="DY49" s="132">
        <v>0</v>
      </c>
      <c r="DZ49" s="132"/>
      <c r="EA49" s="132"/>
      <c r="EB49" s="132"/>
      <c r="EC49" s="132"/>
      <c r="ED49" s="132"/>
      <c r="EE49" s="132"/>
      <c r="EF49" s="132"/>
      <c r="EG49" s="132"/>
      <c r="EH49" s="132"/>
      <c r="EI49" s="132"/>
      <c r="EJ49" s="132"/>
      <c r="EK49" s="132"/>
      <c r="EL49" s="132">
        <v>0</v>
      </c>
      <c r="EM49" s="132"/>
      <c r="EN49" s="132"/>
      <c r="EO49" s="132"/>
      <c r="EP49" s="132"/>
      <c r="EQ49" s="132"/>
      <c r="ER49" s="132"/>
      <c r="ES49" s="132"/>
      <c r="ET49" s="132"/>
      <c r="EU49" s="132"/>
      <c r="EV49" s="132"/>
      <c r="EW49" s="132"/>
      <c r="EX49" s="132"/>
      <c r="EY49" s="165"/>
      <c r="EZ49" s="165"/>
      <c r="FA49" s="165"/>
      <c r="FB49" s="165"/>
      <c r="FC49" s="165"/>
      <c r="FD49" s="165"/>
      <c r="FE49" s="165"/>
      <c r="FF49" s="165"/>
      <c r="FG49" s="165"/>
      <c r="FH49" s="165"/>
      <c r="FI49" s="165"/>
      <c r="FJ49" s="165"/>
      <c r="FK49" s="165"/>
    </row>
    <row r="50" spans="1:167" s="5" customFormat="1" ht="24" customHeight="1" x14ac:dyDescent="0.2">
      <c r="A50" s="172" t="s">
        <v>337</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4"/>
      <c r="CO50" s="208" t="s">
        <v>275</v>
      </c>
      <c r="CP50" s="137"/>
      <c r="CQ50" s="137"/>
      <c r="CR50" s="137"/>
      <c r="CS50" s="137"/>
      <c r="CT50" s="137"/>
      <c r="CU50" s="137"/>
      <c r="CV50" s="209"/>
      <c r="CW50" s="208" t="s">
        <v>50</v>
      </c>
      <c r="CX50" s="137"/>
      <c r="CY50" s="137"/>
      <c r="CZ50" s="137"/>
      <c r="DA50" s="137"/>
      <c r="DB50" s="137"/>
      <c r="DC50" s="137"/>
      <c r="DD50" s="137"/>
      <c r="DE50" s="137"/>
      <c r="DF50" s="137"/>
      <c r="DG50" s="137"/>
      <c r="DH50" s="137"/>
      <c r="DI50" s="137"/>
      <c r="DJ50" s="209"/>
      <c r="DK50" s="210">
        <v>0</v>
      </c>
      <c r="DL50" s="211"/>
      <c r="DM50" s="211"/>
      <c r="DN50" s="211"/>
      <c r="DO50" s="211"/>
      <c r="DP50" s="211"/>
      <c r="DQ50" s="211"/>
      <c r="DR50" s="211"/>
      <c r="DS50" s="211"/>
      <c r="DT50" s="211"/>
      <c r="DU50" s="211"/>
      <c r="DV50" s="211"/>
      <c r="DW50" s="212"/>
      <c r="DX50" s="39"/>
      <c r="DY50" s="210">
        <v>0</v>
      </c>
      <c r="DZ50" s="211"/>
      <c r="EA50" s="211"/>
      <c r="EB50" s="211"/>
      <c r="EC50" s="211"/>
      <c r="ED50" s="211"/>
      <c r="EE50" s="211"/>
      <c r="EF50" s="211"/>
      <c r="EG50" s="211"/>
      <c r="EH50" s="211"/>
      <c r="EI50" s="211"/>
      <c r="EJ50" s="211"/>
      <c r="EK50" s="212"/>
      <c r="EL50" s="210">
        <v>0</v>
      </c>
      <c r="EM50" s="211"/>
      <c r="EN50" s="211"/>
      <c r="EO50" s="211"/>
      <c r="EP50" s="211"/>
      <c r="EQ50" s="211"/>
      <c r="ER50" s="211"/>
      <c r="ES50" s="211"/>
      <c r="ET50" s="211"/>
      <c r="EU50" s="211"/>
      <c r="EV50" s="211"/>
      <c r="EW50" s="211"/>
      <c r="EX50" s="212"/>
      <c r="EY50" s="215"/>
      <c r="EZ50" s="216"/>
      <c r="FA50" s="216"/>
      <c r="FB50" s="216"/>
      <c r="FC50" s="216"/>
      <c r="FD50" s="216"/>
      <c r="FE50" s="216"/>
      <c r="FF50" s="216"/>
      <c r="FG50" s="216"/>
      <c r="FH50" s="216"/>
      <c r="FI50" s="216"/>
      <c r="FJ50" s="216"/>
      <c r="FK50" s="217"/>
    </row>
    <row r="51" spans="1:167" s="5" customFormat="1" ht="11.1" customHeight="1" x14ac:dyDescent="0.2">
      <c r="A51" s="153" t="s">
        <v>51</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5" t="s">
        <v>52</v>
      </c>
      <c r="CP51" s="155"/>
      <c r="CQ51" s="155"/>
      <c r="CR51" s="155"/>
      <c r="CS51" s="155"/>
      <c r="CT51" s="155"/>
      <c r="CU51" s="155"/>
      <c r="CV51" s="155"/>
      <c r="CW51" s="155" t="s">
        <v>277</v>
      </c>
      <c r="CX51" s="155"/>
      <c r="CY51" s="155"/>
      <c r="CZ51" s="155"/>
      <c r="DA51" s="155"/>
      <c r="DB51" s="155"/>
      <c r="DC51" s="155"/>
      <c r="DD51" s="155"/>
      <c r="DE51" s="155"/>
      <c r="DF51" s="155"/>
      <c r="DG51" s="155"/>
      <c r="DH51" s="155"/>
      <c r="DI51" s="155"/>
      <c r="DJ51" s="155"/>
      <c r="DK51" s="132">
        <v>0</v>
      </c>
      <c r="DL51" s="132"/>
      <c r="DM51" s="132"/>
      <c r="DN51" s="132"/>
      <c r="DO51" s="132"/>
      <c r="DP51" s="132"/>
      <c r="DQ51" s="132"/>
      <c r="DR51" s="132"/>
      <c r="DS51" s="132"/>
      <c r="DT51" s="132"/>
      <c r="DU51" s="132"/>
      <c r="DV51" s="132"/>
      <c r="DW51" s="132"/>
      <c r="DX51" s="132"/>
      <c r="DY51" s="132">
        <v>0</v>
      </c>
      <c r="DZ51" s="132"/>
      <c r="EA51" s="132"/>
      <c r="EB51" s="132"/>
      <c r="EC51" s="132"/>
      <c r="ED51" s="132"/>
      <c r="EE51" s="132"/>
      <c r="EF51" s="132"/>
      <c r="EG51" s="132"/>
      <c r="EH51" s="132"/>
      <c r="EI51" s="132"/>
      <c r="EJ51" s="132"/>
      <c r="EK51" s="132"/>
      <c r="EL51" s="132">
        <v>0</v>
      </c>
      <c r="EM51" s="132"/>
      <c r="EN51" s="132"/>
      <c r="EO51" s="132"/>
      <c r="EP51" s="132"/>
      <c r="EQ51" s="132"/>
      <c r="ER51" s="132"/>
      <c r="ES51" s="132"/>
      <c r="ET51" s="132"/>
      <c r="EU51" s="132"/>
      <c r="EV51" s="132"/>
      <c r="EW51" s="132"/>
      <c r="EX51" s="132"/>
      <c r="EY51" s="125"/>
      <c r="EZ51" s="125"/>
      <c r="FA51" s="125"/>
      <c r="FB51" s="125"/>
      <c r="FC51" s="125"/>
      <c r="FD51" s="125"/>
      <c r="FE51" s="125"/>
      <c r="FF51" s="125"/>
      <c r="FG51" s="125"/>
      <c r="FH51" s="125"/>
      <c r="FI51" s="125"/>
      <c r="FJ51" s="125"/>
      <c r="FK51" s="125"/>
    </row>
    <row r="52" spans="1:167" ht="11.1" customHeight="1" x14ac:dyDescent="0.2">
      <c r="A52" s="157" t="s">
        <v>298</v>
      </c>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9"/>
      <c r="CO52" s="135" t="s">
        <v>54</v>
      </c>
      <c r="CP52" s="135"/>
      <c r="CQ52" s="135"/>
      <c r="CR52" s="135"/>
      <c r="CS52" s="135"/>
      <c r="CT52" s="135"/>
      <c r="CU52" s="135"/>
      <c r="CV52" s="135"/>
      <c r="CW52" s="135" t="s">
        <v>277</v>
      </c>
      <c r="CX52" s="135"/>
      <c r="CY52" s="135"/>
      <c r="CZ52" s="135"/>
      <c r="DA52" s="135"/>
      <c r="DB52" s="135"/>
      <c r="DC52" s="135"/>
      <c r="DD52" s="135"/>
      <c r="DE52" s="135"/>
      <c r="DF52" s="135"/>
      <c r="DG52" s="135"/>
      <c r="DH52" s="135"/>
      <c r="DI52" s="135"/>
      <c r="DJ52" s="135"/>
      <c r="DK52" s="126">
        <v>0</v>
      </c>
      <c r="DL52" s="126"/>
      <c r="DM52" s="126"/>
      <c r="DN52" s="126"/>
      <c r="DO52" s="126"/>
      <c r="DP52" s="126"/>
      <c r="DQ52" s="126"/>
      <c r="DR52" s="126"/>
      <c r="DS52" s="126"/>
      <c r="DT52" s="126"/>
      <c r="DU52" s="126"/>
      <c r="DV52" s="126"/>
      <c r="DW52" s="126"/>
      <c r="DX52" s="126"/>
      <c r="DY52" s="126">
        <v>0</v>
      </c>
      <c r="DZ52" s="126"/>
      <c r="EA52" s="126"/>
      <c r="EB52" s="126"/>
      <c r="EC52" s="126"/>
      <c r="ED52" s="126"/>
      <c r="EE52" s="126"/>
      <c r="EF52" s="126"/>
      <c r="EG52" s="126"/>
      <c r="EH52" s="126"/>
      <c r="EI52" s="126"/>
      <c r="EJ52" s="126"/>
      <c r="EK52" s="126"/>
      <c r="EL52" s="126">
        <v>0</v>
      </c>
      <c r="EM52" s="126"/>
      <c r="EN52" s="126"/>
      <c r="EO52" s="126"/>
      <c r="EP52" s="126"/>
      <c r="EQ52" s="126"/>
      <c r="ER52" s="126"/>
      <c r="ES52" s="126"/>
      <c r="ET52" s="126"/>
      <c r="EU52" s="126"/>
      <c r="EV52" s="126"/>
      <c r="EW52" s="126"/>
      <c r="EX52" s="126"/>
      <c r="EY52" s="125"/>
      <c r="EZ52" s="125"/>
      <c r="FA52" s="125"/>
      <c r="FB52" s="125"/>
      <c r="FC52" s="125"/>
      <c r="FD52" s="125"/>
      <c r="FE52" s="125"/>
      <c r="FF52" s="125"/>
      <c r="FG52" s="125"/>
      <c r="FH52" s="125"/>
      <c r="FI52" s="125"/>
      <c r="FJ52" s="125"/>
      <c r="FK52" s="125"/>
    </row>
    <row r="53" spans="1:167" s="7" customFormat="1" ht="11.1" hidden="1" customHeight="1" x14ac:dyDescent="0.2">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35" t="s">
        <v>201</v>
      </c>
      <c r="CP53" s="135"/>
      <c r="CQ53" s="135"/>
      <c r="CR53" s="135"/>
      <c r="CS53" s="135"/>
      <c r="CT53" s="135"/>
      <c r="CU53" s="135"/>
      <c r="CV53" s="135"/>
      <c r="CW53" s="135" t="s">
        <v>277</v>
      </c>
      <c r="CX53" s="135"/>
      <c r="CY53" s="135"/>
      <c r="CZ53" s="135"/>
      <c r="DA53" s="135"/>
      <c r="DB53" s="135"/>
      <c r="DC53" s="135"/>
      <c r="DD53" s="135"/>
      <c r="DE53" s="135"/>
      <c r="DF53" s="135"/>
      <c r="DG53" s="135"/>
      <c r="DH53" s="135"/>
      <c r="DI53" s="135"/>
      <c r="DJ53" s="135"/>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5"/>
      <c r="EZ53" s="125"/>
      <c r="FA53" s="125"/>
      <c r="FB53" s="125"/>
      <c r="FC53" s="125"/>
      <c r="FD53" s="125"/>
      <c r="FE53" s="125"/>
      <c r="FF53" s="125"/>
      <c r="FG53" s="125"/>
      <c r="FH53" s="125"/>
      <c r="FI53" s="125"/>
      <c r="FJ53" s="125"/>
      <c r="FK53" s="125"/>
    </row>
    <row r="54" spans="1:167" s="5" customFormat="1" ht="11.1" customHeight="1" x14ac:dyDescent="0.15">
      <c r="A54" s="153" t="s">
        <v>55</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5" t="s">
        <v>278</v>
      </c>
      <c r="CP54" s="155"/>
      <c r="CQ54" s="155"/>
      <c r="CR54" s="155"/>
      <c r="CS54" s="155"/>
      <c r="CT54" s="155"/>
      <c r="CU54" s="155"/>
      <c r="CV54" s="155"/>
      <c r="CW54" s="155" t="s">
        <v>110</v>
      </c>
      <c r="CX54" s="155"/>
      <c r="CY54" s="155"/>
      <c r="CZ54" s="155"/>
      <c r="DA54" s="155"/>
      <c r="DB54" s="155"/>
      <c r="DC54" s="155"/>
      <c r="DD54" s="155"/>
      <c r="DE54" s="155"/>
      <c r="DF54" s="155"/>
      <c r="DG54" s="155"/>
      <c r="DH54" s="155"/>
      <c r="DI54" s="155"/>
      <c r="DJ54" s="155"/>
      <c r="DK54" s="132">
        <f>DK55+DK56+DK57+DK58</f>
        <v>0</v>
      </c>
      <c r="DL54" s="132"/>
      <c r="DM54" s="132"/>
      <c r="DN54" s="132"/>
      <c r="DO54" s="132"/>
      <c r="DP54" s="132"/>
      <c r="DQ54" s="132"/>
      <c r="DR54" s="132"/>
      <c r="DS54" s="132"/>
      <c r="DT54" s="132"/>
      <c r="DU54" s="132"/>
      <c r="DV54" s="132"/>
      <c r="DW54" s="132"/>
      <c r="DX54" s="132"/>
      <c r="DY54" s="132">
        <f>DY55+DY56+DY57+DY58</f>
        <v>0</v>
      </c>
      <c r="DZ54" s="132"/>
      <c r="EA54" s="132"/>
      <c r="EB54" s="132"/>
      <c r="EC54" s="132"/>
      <c r="ED54" s="132"/>
      <c r="EE54" s="132"/>
      <c r="EF54" s="132"/>
      <c r="EG54" s="132"/>
      <c r="EH54" s="132"/>
      <c r="EI54" s="132"/>
      <c r="EJ54" s="132"/>
      <c r="EK54" s="132"/>
      <c r="EL54" s="132">
        <f>EL55+EL56+EL57+EL58</f>
        <v>0</v>
      </c>
      <c r="EM54" s="132"/>
      <c r="EN54" s="132"/>
      <c r="EO54" s="132"/>
      <c r="EP54" s="132"/>
      <c r="EQ54" s="132"/>
      <c r="ER54" s="132"/>
      <c r="ES54" s="132"/>
      <c r="ET54" s="132"/>
      <c r="EU54" s="132"/>
      <c r="EV54" s="132"/>
      <c r="EW54" s="132"/>
      <c r="EX54" s="132"/>
      <c r="EY54" s="165"/>
      <c r="EZ54" s="165"/>
      <c r="FA54" s="165"/>
      <c r="FB54" s="165"/>
      <c r="FC54" s="165"/>
      <c r="FD54" s="165"/>
      <c r="FE54" s="165"/>
      <c r="FF54" s="165"/>
      <c r="FG54" s="165"/>
      <c r="FH54" s="165"/>
      <c r="FI54" s="165"/>
      <c r="FJ54" s="165"/>
      <c r="FK54" s="165"/>
    </row>
    <row r="55" spans="1:167" s="5" customFormat="1" ht="23.25" customHeight="1" x14ac:dyDescent="0.2">
      <c r="A55" s="172" t="s">
        <v>279</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4"/>
      <c r="CO55" s="208" t="s">
        <v>280</v>
      </c>
      <c r="CP55" s="137"/>
      <c r="CQ55" s="137"/>
      <c r="CR55" s="137"/>
      <c r="CS55" s="137"/>
      <c r="CT55" s="137"/>
      <c r="CU55" s="137"/>
      <c r="CV55" s="209"/>
      <c r="CW55" s="208" t="s">
        <v>281</v>
      </c>
      <c r="CX55" s="137"/>
      <c r="CY55" s="137"/>
      <c r="CZ55" s="137"/>
      <c r="DA55" s="137"/>
      <c r="DB55" s="137"/>
      <c r="DC55" s="137"/>
      <c r="DD55" s="137"/>
      <c r="DE55" s="137"/>
      <c r="DF55" s="137"/>
      <c r="DG55" s="137"/>
      <c r="DH55" s="137"/>
      <c r="DI55" s="137"/>
      <c r="DJ55" s="209"/>
      <c r="DK55" s="210">
        <v>0</v>
      </c>
      <c r="DL55" s="211"/>
      <c r="DM55" s="211"/>
      <c r="DN55" s="211"/>
      <c r="DO55" s="211"/>
      <c r="DP55" s="211"/>
      <c r="DQ55" s="211"/>
      <c r="DR55" s="211"/>
      <c r="DS55" s="211"/>
      <c r="DT55" s="211"/>
      <c r="DU55" s="211"/>
      <c r="DV55" s="211"/>
      <c r="DW55" s="212"/>
      <c r="DX55" s="39"/>
      <c r="DY55" s="210">
        <v>0</v>
      </c>
      <c r="DZ55" s="211"/>
      <c r="EA55" s="211"/>
      <c r="EB55" s="211"/>
      <c r="EC55" s="211"/>
      <c r="ED55" s="211"/>
      <c r="EE55" s="211"/>
      <c r="EF55" s="211"/>
      <c r="EG55" s="211"/>
      <c r="EH55" s="211"/>
      <c r="EI55" s="211"/>
      <c r="EJ55" s="211"/>
      <c r="EK55" s="212"/>
      <c r="EL55" s="210">
        <v>0</v>
      </c>
      <c r="EM55" s="211"/>
      <c r="EN55" s="211"/>
      <c r="EO55" s="211"/>
      <c r="EP55" s="211"/>
      <c r="EQ55" s="211"/>
      <c r="ER55" s="211"/>
      <c r="ES55" s="211"/>
      <c r="ET55" s="211"/>
      <c r="EU55" s="211"/>
      <c r="EV55" s="211"/>
      <c r="EW55" s="211"/>
      <c r="EX55" s="212"/>
      <c r="EY55" s="215"/>
      <c r="EZ55" s="216"/>
      <c r="FA55" s="216"/>
      <c r="FB55" s="216"/>
      <c r="FC55" s="216"/>
      <c r="FD55" s="216"/>
      <c r="FE55" s="216"/>
      <c r="FF55" s="216"/>
      <c r="FG55" s="216"/>
      <c r="FH55" s="216"/>
      <c r="FI55" s="216"/>
      <c r="FJ55" s="216"/>
      <c r="FK55" s="217"/>
    </row>
    <row r="56" spans="1:167" s="5" customFormat="1" ht="11.1" customHeight="1" x14ac:dyDescent="0.2">
      <c r="A56" s="172" t="s">
        <v>282</v>
      </c>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4"/>
      <c r="CO56" s="208" t="s">
        <v>283</v>
      </c>
      <c r="CP56" s="137"/>
      <c r="CQ56" s="137"/>
      <c r="CR56" s="137"/>
      <c r="CS56" s="137"/>
      <c r="CT56" s="137"/>
      <c r="CU56" s="137"/>
      <c r="CV56" s="209"/>
      <c r="CW56" s="208" t="s">
        <v>284</v>
      </c>
      <c r="CX56" s="137"/>
      <c r="CY56" s="137"/>
      <c r="CZ56" s="137"/>
      <c r="DA56" s="137"/>
      <c r="DB56" s="137"/>
      <c r="DC56" s="137"/>
      <c r="DD56" s="137"/>
      <c r="DE56" s="137"/>
      <c r="DF56" s="137"/>
      <c r="DG56" s="137"/>
      <c r="DH56" s="137"/>
      <c r="DI56" s="137"/>
      <c r="DJ56" s="209"/>
      <c r="DK56" s="210">
        <v>0</v>
      </c>
      <c r="DL56" s="211"/>
      <c r="DM56" s="211"/>
      <c r="DN56" s="211"/>
      <c r="DO56" s="211"/>
      <c r="DP56" s="211"/>
      <c r="DQ56" s="211"/>
      <c r="DR56" s="211"/>
      <c r="DS56" s="211"/>
      <c r="DT56" s="211"/>
      <c r="DU56" s="211"/>
      <c r="DV56" s="211"/>
      <c r="DW56" s="212"/>
      <c r="DX56" s="39"/>
      <c r="DY56" s="210">
        <v>0</v>
      </c>
      <c r="DZ56" s="211"/>
      <c r="EA56" s="211"/>
      <c r="EB56" s="211"/>
      <c r="EC56" s="211"/>
      <c r="ED56" s="211"/>
      <c r="EE56" s="211"/>
      <c r="EF56" s="211"/>
      <c r="EG56" s="211"/>
      <c r="EH56" s="211"/>
      <c r="EI56" s="211"/>
      <c r="EJ56" s="211"/>
      <c r="EK56" s="212"/>
      <c r="EL56" s="210">
        <v>0</v>
      </c>
      <c r="EM56" s="211"/>
      <c r="EN56" s="211"/>
      <c r="EO56" s="211"/>
      <c r="EP56" s="211"/>
      <c r="EQ56" s="211"/>
      <c r="ER56" s="211"/>
      <c r="ES56" s="211"/>
      <c r="ET56" s="211"/>
      <c r="EU56" s="211"/>
      <c r="EV56" s="211"/>
      <c r="EW56" s="211"/>
      <c r="EX56" s="212"/>
      <c r="EY56" s="215"/>
      <c r="EZ56" s="216"/>
      <c r="FA56" s="216"/>
      <c r="FB56" s="216"/>
      <c r="FC56" s="216"/>
      <c r="FD56" s="216"/>
      <c r="FE56" s="216"/>
      <c r="FF56" s="216"/>
      <c r="FG56" s="216"/>
      <c r="FH56" s="216"/>
      <c r="FI56" s="216"/>
      <c r="FJ56" s="216"/>
      <c r="FK56" s="217"/>
    </row>
    <row r="57" spans="1:167" s="5" customFormat="1" ht="11.1" customHeight="1" x14ac:dyDescent="0.2">
      <c r="A57" s="157" t="s">
        <v>288</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9"/>
      <c r="CO57" s="208" t="s">
        <v>286</v>
      </c>
      <c r="CP57" s="137"/>
      <c r="CQ57" s="137"/>
      <c r="CR57" s="137"/>
      <c r="CS57" s="137"/>
      <c r="CT57" s="137"/>
      <c r="CU57" s="137"/>
      <c r="CV57" s="209"/>
      <c r="CW57" s="208" t="s">
        <v>290</v>
      </c>
      <c r="CX57" s="137"/>
      <c r="CY57" s="137"/>
      <c r="CZ57" s="137"/>
      <c r="DA57" s="137"/>
      <c r="DB57" s="137"/>
      <c r="DC57" s="137"/>
      <c r="DD57" s="137"/>
      <c r="DE57" s="137"/>
      <c r="DF57" s="137"/>
      <c r="DG57" s="137"/>
      <c r="DH57" s="137"/>
      <c r="DI57" s="137"/>
      <c r="DJ57" s="209"/>
      <c r="DK57" s="210">
        <v>0</v>
      </c>
      <c r="DL57" s="211"/>
      <c r="DM57" s="211"/>
      <c r="DN57" s="211"/>
      <c r="DO57" s="211"/>
      <c r="DP57" s="211"/>
      <c r="DQ57" s="211"/>
      <c r="DR57" s="211"/>
      <c r="DS57" s="211"/>
      <c r="DT57" s="211"/>
      <c r="DU57" s="211"/>
      <c r="DV57" s="211"/>
      <c r="DW57" s="212"/>
      <c r="DX57" s="39"/>
      <c r="DY57" s="210">
        <v>0</v>
      </c>
      <c r="DZ57" s="211"/>
      <c r="EA57" s="211"/>
      <c r="EB57" s="211"/>
      <c r="EC57" s="211"/>
      <c r="ED57" s="211"/>
      <c r="EE57" s="211"/>
      <c r="EF57" s="211"/>
      <c r="EG57" s="211"/>
      <c r="EH57" s="211"/>
      <c r="EI57" s="211"/>
      <c r="EJ57" s="211"/>
      <c r="EK57" s="212"/>
      <c r="EL57" s="210">
        <v>0</v>
      </c>
      <c r="EM57" s="211"/>
      <c r="EN57" s="211"/>
      <c r="EO57" s="211"/>
      <c r="EP57" s="211"/>
      <c r="EQ57" s="211"/>
      <c r="ER57" s="211"/>
      <c r="ES57" s="211"/>
      <c r="ET57" s="211"/>
      <c r="EU57" s="211"/>
      <c r="EV57" s="211"/>
      <c r="EW57" s="211"/>
      <c r="EX57" s="212"/>
      <c r="EY57" s="215"/>
      <c r="EZ57" s="216"/>
      <c r="FA57" s="216"/>
      <c r="FB57" s="216"/>
      <c r="FC57" s="216"/>
      <c r="FD57" s="216"/>
      <c r="FE57" s="216"/>
      <c r="FF57" s="216"/>
      <c r="FG57" s="216"/>
      <c r="FH57" s="216"/>
      <c r="FI57" s="216"/>
      <c r="FJ57" s="216"/>
      <c r="FK57" s="217"/>
    </row>
    <row r="58" spans="1:167" s="5" customFormat="1" ht="11.1" customHeight="1" x14ac:dyDescent="0.2">
      <c r="A58" s="172" t="s">
        <v>285</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4"/>
      <c r="CO58" s="208" t="s">
        <v>289</v>
      </c>
      <c r="CP58" s="137"/>
      <c r="CQ58" s="137"/>
      <c r="CR58" s="137"/>
      <c r="CS58" s="137"/>
      <c r="CT58" s="137"/>
      <c r="CU58" s="137"/>
      <c r="CV58" s="209"/>
      <c r="CW58" s="208" t="s">
        <v>287</v>
      </c>
      <c r="CX58" s="137"/>
      <c r="CY58" s="137"/>
      <c r="CZ58" s="137"/>
      <c r="DA58" s="137"/>
      <c r="DB58" s="137"/>
      <c r="DC58" s="137"/>
      <c r="DD58" s="137"/>
      <c r="DE58" s="137"/>
      <c r="DF58" s="137"/>
      <c r="DG58" s="137"/>
      <c r="DH58" s="137"/>
      <c r="DI58" s="137"/>
      <c r="DJ58" s="209"/>
      <c r="DK58" s="210">
        <v>0</v>
      </c>
      <c r="DL58" s="211"/>
      <c r="DM58" s="211"/>
      <c r="DN58" s="211"/>
      <c r="DO58" s="211"/>
      <c r="DP58" s="211"/>
      <c r="DQ58" s="211"/>
      <c r="DR58" s="211"/>
      <c r="DS58" s="211"/>
      <c r="DT58" s="211"/>
      <c r="DU58" s="211"/>
      <c r="DV58" s="211"/>
      <c r="DW58" s="212"/>
      <c r="DX58" s="39"/>
      <c r="DY58" s="210">
        <v>0</v>
      </c>
      <c r="DZ58" s="211"/>
      <c r="EA58" s="211"/>
      <c r="EB58" s="211"/>
      <c r="EC58" s="211"/>
      <c r="ED58" s="211"/>
      <c r="EE58" s="211"/>
      <c r="EF58" s="211"/>
      <c r="EG58" s="211"/>
      <c r="EH58" s="211"/>
      <c r="EI58" s="211"/>
      <c r="EJ58" s="211"/>
      <c r="EK58" s="212"/>
      <c r="EL58" s="210">
        <v>0</v>
      </c>
      <c r="EM58" s="211"/>
      <c r="EN58" s="211"/>
      <c r="EO58" s="211"/>
      <c r="EP58" s="211"/>
      <c r="EQ58" s="211"/>
      <c r="ER58" s="211"/>
      <c r="ES58" s="211"/>
      <c r="ET58" s="211"/>
      <c r="EU58" s="211"/>
      <c r="EV58" s="211"/>
      <c r="EW58" s="211"/>
      <c r="EX58" s="212"/>
      <c r="EY58" s="215"/>
      <c r="EZ58" s="216"/>
      <c r="FA58" s="216"/>
      <c r="FB58" s="216"/>
      <c r="FC58" s="216"/>
      <c r="FD58" s="216"/>
      <c r="FE58" s="216"/>
      <c r="FF58" s="216"/>
      <c r="FG58" s="216"/>
      <c r="FH58" s="216"/>
      <c r="FI58" s="216"/>
      <c r="FJ58" s="216"/>
      <c r="FK58" s="217"/>
    </row>
    <row r="59" spans="1:167" ht="12.75" customHeight="1" x14ac:dyDescent="0.2">
      <c r="A59" s="173" t="s">
        <v>291</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3"/>
      <c r="CO59" s="155" t="s">
        <v>292</v>
      </c>
      <c r="CP59" s="155"/>
      <c r="CQ59" s="155"/>
      <c r="CR59" s="155"/>
      <c r="CS59" s="155"/>
      <c r="CT59" s="155"/>
      <c r="CU59" s="155"/>
      <c r="CV59" s="155"/>
      <c r="CW59" s="155" t="s">
        <v>56</v>
      </c>
      <c r="CX59" s="155"/>
      <c r="CY59" s="155"/>
      <c r="CZ59" s="155"/>
      <c r="DA59" s="155"/>
      <c r="DB59" s="155"/>
      <c r="DC59" s="155"/>
      <c r="DD59" s="155"/>
      <c r="DE59" s="155"/>
      <c r="DF59" s="155"/>
      <c r="DG59" s="155"/>
      <c r="DH59" s="155"/>
      <c r="DI59" s="155"/>
      <c r="DJ59" s="155"/>
      <c r="DK59" s="126">
        <f>DK60+DK61</f>
        <v>0</v>
      </c>
      <c r="DL59" s="126"/>
      <c r="DM59" s="126"/>
      <c r="DN59" s="126"/>
      <c r="DO59" s="126"/>
      <c r="DP59" s="126"/>
      <c r="DQ59" s="126"/>
      <c r="DR59" s="126"/>
      <c r="DS59" s="126"/>
      <c r="DT59" s="126"/>
      <c r="DU59" s="126"/>
      <c r="DV59" s="126"/>
      <c r="DW59" s="126"/>
      <c r="DX59" s="126"/>
      <c r="DY59" s="126">
        <f>DY60+DY61</f>
        <v>0</v>
      </c>
      <c r="DZ59" s="126"/>
      <c r="EA59" s="126"/>
      <c r="EB59" s="126"/>
      <c r="EC59" s="126"/>
      <c r="ED59" s="126"/>
      <c r="EE59" s="126"/>
      <c r="EF59" s="126"/>
      <c r="EG59" s="126"/>
      <c r="EH59" s="126"/>
      <c r="EI59" s="126"/>
      <c r="EJ59" s="126"/>
      <c r="EK59" s="126"/>
      <c r="EL59" s="126">
        <f>EL60+EL61</f>
        <v>0</v>
      </c>
      <c r="EM59" s="126"/>
      <c r="EN59" s="126"/>
      <c r="EO59" s="126"/>
      <c r="EP59" s="126"/>
      <c r="EQ59" s="126"/>
      <c r="ER59" s="126"/>
      <c r="ES59" s="126"/>
      <c r="ET59" s="126"/>
      <c r="EU59" s="126"/>
      <c r="EV59" s="126"/>
      <c r="EW59" s="126"/>
      <c r="EX59" s="126"/>
      <c r="EY59" s="125"/>
      <c r="EZ59" s="125"/>
      <c r="FA59" s="125"/>
      <c r="FB59" s="125"/>
      <c r="FC59" s="125"/>
      <c r="FD59" s="125"/>
      <c r="FE59" s="125"/>
      <c r="FF59" s="125"/>
      <c r="FG59" s="125"/>
      <c r="FH59" s="125"/>
      <c r="FI59" s="125"/>
      <c r="FJ59" s="125"/>
      <c r="FK59" s="125"/>
    </row>
    <row r="60" spans="1:167" s="37" customFormat="1" ht="21" customHeight="1" x14ac:dyDescent="0.2">
      <c r="A60" s="172" t="s">
        <v>294</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4"/>
      <c r="CO60" s="208" t="s">
        <v>293</v>
      </c>
      <c r="CP60" s="137"/>
      <c r="CQ60" s="137"/>
      <c r="CR60" s="137"/>
      <c r="CS60" s="137"/>
      <c r="CT60" s="137"/>
      <c r="CU60" s="137"/>
      <c r="CV60" s="209"/>
      <c r="CW60" s="208" t="s">
        <v>56</v>
      </c>
      <c r="CX60" s="137"/>
      <c r="CY60" s="137"/>
      <c r="CZ60" s="137"/>
      <c r="DA60" s="137"/>
      <c r="DB60" s="137"/>
      <c r="DC60" s="137"/>
      <c r="DD60" s="137"/>
      <c r="DE60" s="137"/>
      <c r="DF60" s="137"/>
      <c r="DG60" s="137"/>
      <c r="DH60" s="137"/>
      <c r="DI60" s="137"/>
      <c r="DJ60" s="209"/>
      <c r="DK60" s="251">
        <v>0</v>
      </c>
      <c r="DL60" s="252"/>
      <c r="DM60" s="252"/>
      <c r="DN60" s="252"/>
      <c r="DO60" s="252"/>
      <c r="DP60" s="252"/>
      <c r="DQ60" s="252"/>
      <c r="DR60" s="252"/>
      <c r="DS60" s="252"/>
      <c r="DT60" s="252"/>
      <c r="DU60" s="252"/>
      <c r="DV60" s="252"/>
      <c r="DW60" s="253"/>
      <c r="DX60" s="38"/>
      <c r="DY60" s="251">
        <v>0</v>
      </c>
      <c r="DZ60" s="252"/>
      <c r="EA60" s="252"/>
      <c r="EB60" s="252"/>
      <c r="EC60" s="252"/>
      <c r="ED60" s="252"/>
      <c r="EE60" s="252"/>
      <c r="EF60" s="252"/>
      <c r="EG60" s="252"/>
      <c r="EH60" s="252"/>
      <c r="EI60" s="252"/>
      <c r="EJ60" s="252"/>
      <c r="EK60" s="253"/>
      <c r="EL60" s="251">
        <v>0</v>
      </c>
      <c r="EM60" s="252"/>
      <c r="EN60" s="252"/>
      <c r="EO60" s="252"/>
      <c r="EP60" s="252"/>
      <c r="EQ60" s="252"/>
      <c r="ER60" s="252"/>
      <c r="ES60" s="252"/>
      <c r="ET60" s="252"/>
      <c r="EU60" s="252"/>
      <c r="EV60" s="252"/>
      <c r="EW60" s="252"/>
      <c r="EX60" s="253"/>
      <c r="EY60" s="179"/>
      <c r="EZ60" s="180"/>
      <c r="FA60" s="180"/>
      <c r="FB60" s="180"/>
      <c r="FC60" s="180"/>
      <c r="FD60" s="180"/>
      <c r="FE60" s="180"/>
      <c r="FF60" s="180"/>
      <c r="FG60" s="180"/>
      <c r="FH60" s="180"/>
      <c r="FI60" s="180"/>
      <c r="FJ60" s="180"/>
      <c r="FK60" s="181"/>
    </row>
    <row r="61" spans="1:167" ht="13.5" customHeight="1" x14ac:dyDescent="0.2">
      <c r="A61" s="142" t="s">
        <v>295</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35" t="s">
        <v>296</v>
      </c>
      <c r="CP61" s="135"/>
      <c r="CQ61" s="135"/>
      <c r="CR61" s="135"/>
      <c r="CS61" s="135"/>
      <c r="CT61" s="135"/>
      <c r="CU61" s="135"/>
      <c r="CV61" s="135"/>
      <c r="CW61" s="135" t="s">
        <v>56</v>
      </c>
      <c r="CX61" s="135"/>
      <c r="CY61" s="135"/>
      <c r="CZ61" s="135"/>
      <c r="DA61" s="135"/>
      <c r="DB61" s="135"/>
      <c r="DC61" s="135"/>
      <c r="DD61" s="135"/>
      <c r="DE61" s="135"/>
      <c r="DF61" s="135"/>
      <c r="DG61" s="135"/>
      <c r="DH61" s="135"/>
      <c r="DI61" s="135"/>
      <c r="DJ61" s="135"/>
      <c r="DK61" s="126">
        <v>0</v>
      </c>
      <c r="DL61" s="126"/>
      <c r="DM61" s="126"/>
      <c r="DN61" s="126"/>
      <c r="DO61" s="126"/>
      <c r="DP61" s="126"/>
      <c r="DQ61" s="126"/>
      <c r="DR61" s="126"/>
      <c r="DS61" s="126"/>
      <c r="DT61" s="126"/>
      <c r="DU61" s="126"/>
      <c r="DV61" s="126"/>
      <c r="DW61" s="126"/>
      <c r="DX61" s="126"/>
      <c r="DY61" s="126">
        <v>0</v>
      </c>
      <c r="DZ61" s="126"/>
      <c r="EA61" s="126"/>
      <c r="EB61" s="126"/>
      <c r="EC61" s="126"/>
      <c r="ED61" s="126"/>
      <c r="EE61" s="126"/>
      <c r="EF61" s="126"/>
      <c r="EG61" s="126"/>
      <c r="EH61" s="126"/>
      <c r="EI61" s="126"/>
      <c r="EJ61" s="126"/>
      <c r="EK61" s="126"/>
      <c r="EL61" s="126">
        <v>0</v>
      </c>
      <c r="EM61" s="126"/>
      <c r="EN61" s="126"/>
      <c r="EO61" s="126"/>
      <c r="EP61" s="126"/>
      <c r="EQ61" s="126"/>
      <c r="ER61" s="126"/>
      <c r="ES61" s="126"/>
      <c r="ET61" s="126"/>
      <c r="EU61" s="126"/>
      <c r="EV61" s="126"/>
      <c r="EW61" s="126"/>
      <c r="EX61" s="126"/>
      <c r="EY61" s="125" t="s">
        <v>36</v>
      </c>
      <c r="EZ61" s="125"/>
      <c r="FA61" s="125"/>
      <c r="FB61" s="125"/>
      <c r="FC61" s="125"/>
      <c r="FD61" s="125"/>
      <c r="FE61" s="125"/>
      <c r="FF61" s="125"/>
      <c r="FG61" s="125"/>
      <c r="FH61" s="125"/>
      <c r="FI61" s="125"/>
      <c r="FJ61" s="125"/>
      <c r="FK61" s="125"/>
    </row>
    <row r="62" spans="1:167" ht="11.1" customHeight="1" x14ac:dyDescent="0.2">
      <c r="A62" s="169" t="s">
        <v>57</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55" t="s">
        <v>58</v>
      </c>
      <c r="CP62" s="155"/>
      <c r="CQ62" s="155"/>
      <c r="CR62" s="155"/>
      <c r="CS62" s="155"/>
      <c r="CT62" s="155"/>
      <c r="CU62" s="155"/>
      <c r="CV62" s="155"/>
      <c r="CW62" s="155" t="s">
        <v>36</v>
      </c>
      <c r="CX62" s="155"/>
      <c r="CY62" s="155"/>
      <c r="CZ62" s="155"/>
      <c r="DA62" s="155"/>
      <c r="DB62" s="155"/>
      <c r="DC62" s="155"/>
      <c r="DD62" s="155"/>
      <c r="DE62" s="155"/>
      <c r="DF62" s="155"/>
      <c r="DG62" s="155"/>
      <c r="DH62" s="155"/>
      <c r="DI62" s="155"/>
      <c r="DJ62" s="155"/>
      <c r="DK62" s="132">
        <f>DK63+DK68+DK73+DK79+DK82+DK84</f>
        <v>89373560</v>
      </c>
      <c r="DL62" s="132"/>
      <c r="DM62" s="132"/>
      <c r="DN62" s="132"/>
      <c r="DO62" s="132"/>
      <c r="DP62" s="132"/>
      <c r="DQ62" s="132"/>
      <c r="DR62" s="132"/>
      <c r="DS62" s="132"/>
      <c r="DT62" s="132"/>
      <c r="DU62" s="132"/>
      <c r="DV62" s="132"/>
      <c r="DW62" s="132"/>
      <c r="DX62" s="132"/>
      <c r="DY62" s="132">
        <f>DY63+DY68+DY73+DY84+DY79+DY82</f>
        <v>46395890</v>
      </c>
      <c r="DZ62" s="132"/>
      <c r="EA62" s="132"/>
      <c r="EB62" s="132"/>
      <c r="EC62" s="132"/>
      <c r="ED62" s="132"/>
      <c r="EE62" s="132"/>
      <c r="EF62" s="132"/>
      <c r="EG62" s="132"/>
      <c r="EH62" s="132"/>
      <c r="EI62" s="132"/>
      <c r="EJ62" s="132"/>
      <c r="EK62" s="132"/>
      <c r="EL62" s="132">
        <f>EL63+EL73+EL68+EL79+EL82+EL84</f>
        <v>11472600</v>
      </c>
      <c r="EM62" s="132"/>
      <c r="EN62" s="132"/>
      <c r="EO62" s="132"/>
      <c r="EP62" s="132"/>
      <c r="EQ62" s="132"/>
      <c r="ER62" s="132"/>
      <c r="ES62" s="132"/>
      <c r="ET62" s="132"/>
      <c r="EU62" s="132"/>
      <c r="EV62" s="132"/>
      <c r="EW62" s="132"/>
      <c r="EX62" s="132"/>
      <c r="EY62" s="165"/>
      <c r="EZ62" s="165"/>
      <c r="FA62" s="165"/>
      <c r="FB62" s="165"/>
      <c r="FC62" s="165"/>
      <c r="FD62" s="165"/>
      <c r="FE62" s="165"/>
      <c r="FF62" s="165"/>
      <c r="FG62" s="165"/>
      <c r="FH62" s="165"/>
      <c r="FI62" s="165"/>
      <c r="FJ62" s="165"/>
      <c r="FK62" s="165"/>
    </row>
    <row r="63" spans="1:167" ht="22.5" customHeight="1" x14ac:dyDescent="0.2">
      <c r="A63" s="167" t="s">
        <v>59</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c r="CN63" s="168"/>
      <c r="CO63" s="155" t="s">
        <v>60</v>
      </c>
      <c r="CP63" s="155"/>
      <c r="CQ63" s="155"/>
      <c r="CR63" s="155"/>
      <c r="CS63" s="155"/>
      <c r="CT63" s="155"/>
      <c r="CU63" s="155"/>
      <c r="CV63" s="155"/>
      <c r="CW63" s="135" t="s">
        <v>36</v>
      </c>
      <c r="CX63" s="135"/>
      <c r="CY63" s="135"/>
      <c r="CZ63" s="135"/>
      <c r="DA63" s="135"/>
      <c r="DB63" s="135"/>
      <c r="DC63" s="135"/>
      <c r="DD63" s="135"/>
      <c r="DE63" s="135"/>
      <c r="DF63" s="135"/>
      <c r="DG63" s="135"/>
      <c r="DH63" s="135"/>
      <c r="DI63" s="135"/>
      <c r="DJ63" s="135"/>
      <c r="DK63" s="126">
        <f>DK64+DK65+DK66+DK67</f>
        <v>67414082</v>
      </c>
      <c r="DL63" s="126"/>
      <c r="DM63" s="126"/>
      <c r="DN63" s="126"/>
      <c r="DO63" s="126"/>
      <c r="DP63" s="126"/>
      <c r="DQ63" s="126"/>
      <c r="DR63" s="126"/>
      <c r="DS63" s="126"/>
      <c r="DT63" s="126"/>
      <c r="DU63" s="126"/>
      <c r="DV63" s="126"/>
      <c r="DW63" s="126"/>
      <c r="DX63" s="126"/>
      <c r="DY63" s="126">
        <f>DY64+DY65+DY66+DY67</f>
        <v>37458292</v>
      </c>
      <c r="DZ63" s="126"/>
      <c r="EA63" s="126"/>
      <c r="EB63" s="126"/>
      <c r="EC63" s="126"/>
      <c r="ED63" s="126"/>
      <c r="EE63" s="126"/>
      <c r="EF63" s="126"/>
      <c r="EG63" s="126"/>
      <c r="EH63" s="126"/>
      <c r="EI63" s="126"/>
      <c r="EJ63" s="126"/>
      <c r="EK63" s="126"/>
      <c r="EL63" s="126">
        <f>EL64+EL65+EL66+EL67</f>
        <v>7468662</v>
      </c>
      <c r="EM63" s="126"/>
      <c r="EN63" s="126"/>
      <c r="EO63" s="126"/>
      <c r="EP63" s="126"/>
      <c r="EQ63" s="126"/>
      <c r="ER63" s="126"/>
      <c r="ES63" s="126"/>
      <c r="ET63" s="126"/>
      <c r="EU63" s="126"/>
      <c r="EV63" s="126"/>
      <c r="EW63" s="126"/>
      <c r="EX63" s="126"/>
      <c r="EY63" s="125" t="s">
        <v>36</v>
      </c>
      <c r="EZ63" s="125"/>
      <c r="FA63" s="125"/>
      <c r="FB63" s="125"/>
      <c r="FC63" s="125"/>
      <c r="FD63" s="125"/>
      <c r="FE63" s="125"/>
      <c r="FF63" s="125"/>
      <c r="FG63" s="125"/>
      <c r="FH63" s="125"/>
      <c r="FI63" s="125"/>
      <c r="FJ63" s="125"/>
      <c r="FK63" s="125"/>
    </row>
    <row r="64" spans="1:167" ht="22.5" customHeight="1" x14ac:dyDescent="0.2">
      <c r="A64" s="164" t="s">
        <v>61</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144" t="s">
        <v>62</v>
      </c>
      <c r="CP64" s="144"/>
      <c r="CQ64" s="144"/>
      <c r="CR64" s="144"/>
      <c r="CS64" s="144"/>
      <c r="CT64" s="144"/>
      <c r="CU64" s="144"/>
      <c r="CV64" s="144"/>
      <c r="CW64" s="144" t="s">
        <v>63</v>
      </c>
      <c r="CX64" s="144"/>
      <c r="CY64" s="144"/>
      <c r="CZ64" s="144"/>
      <c r="DA64" s="144"/>
      <c r="DB64" s="144"/>
      <c r="DC64" s="144"/>
      <c r="DD64" s="144"/>
      <c r="DE64" s="144"/>
      <c r="DF64" s="144"/>
      <c r="DG64" s="144"/>
      <c r="DH64" s="144"/>
      <c r="DI64" s="144"/>
      <c r="DJ64" s="144"/>
      <c r="DK64" s="127">
        <f>46012800+5736300</f>
        <v>51749100</v>
      </c>
      <c r="DL64" s="127"/>
      <c r="DM64" s="127"/>
      <c r="DN64" s="127"/>
      <c r="DO64" s="127"/>
      <c r="DP64" s="127"/>
      <c r="DQ64" s="127"/>
      <c r="DR64" s="127"/>
      <c r="DS64" s="127"/>
      <c r="DT64" s="127"/>
      <c r="DU64" s="127"/>
      <c r="DV64" s="127"/>
      <c r="DW64" s="127"/>
      <c r="DX64" s="127"/>
      <c r="DY64" s="127">
        <f>23006400+5736300</f>
        <v>28742700</v>
      </c>
      <c r="DZ64" s="127"/>
      <c r="EA64" s="127"/>
      <c r="EB64" s="127"/>
      <c r="EC64" s="127"/>
      <c r="ED64" s="127"/>
      <c r="EE64" s="127"/>
      <c r="EF64" s="127"/>
      <c r="EG64" s="127"/>
      <c r="EH64" s="127"/>
      <c r="EI64" s="127"/>
      <c r="EJ64" s="127"/>
      <c r="EK64" s="127"/>
      <c r="EL64" s="127">
        <v>5736300</v>
      </c>
      <c r="EM64" s="127"/>
      <c r="EN64" s="127"/>
      <c r="EO64" s="127"/>
      <c r="EP64" s="127"/>
      <c r="EQ64" s="127"/>
      <c r="ER64" s="127"/>
      <c r="ES64" s="127"/>
      <c r="ET64" s="127"/>
      <c r="EU64" s="127"/>
      <c r="EV64" s="127"/>
      <c r="EW64" s="127"/>
      <c r="EX64" s="127"/>
      <c r="EY64" s="124" t="s">
        <v>36</v>
      </c>
      <c r="EZ64" s="124"/>
      <c r="FA64" s="124"/>
      <c r="FB64" s="124"/>
      <c r="FC64" s="124"/>
      <c r="FD64" s="124"/>
      <c r="FE64" s="124"/>
      <c r="FF64" s="124"/>
      <c r="FG64" s="124"/>
      <c r="FH64" s="124"/>
      <c r="FI64" s="124"/>
      <c r="FJ64" s="124"/>
      <c r="FK64" s="124"/>
    </row>
    <row r="65" spans="1:167" ht="11.1" customHeight="1" x14ac:dyDescent="0.2">
      <c r="A65" s="164" t="s">
        <v>64</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144" t="s">
        <v>65</v>
      </c>
      <c r="CP65" s="144"/>
      <c r="CQ65" s="144"/>
      <c r="CR65" s="144"/>
      <c r="CS65" s="144"/>
      <c r="CT65" s="144"/>
      <c r="CU65" s="144"/>
      <c r="CV65" s="144"/>
      <c r="CW65" s="144" t="s">
        <v>66</v>
      </c>
      <c r="CX65" s="144"/>
      <c r="CY65" s="144"/>
      <c r="CZ65" s="144"/>
      <c r="DA65" s="144"/>
      <c r="DB65" s="144"/>
      <c r="DC65" s="144"/>
      <c r="DD65" s="144"/>
      <c r="DE65" s="144"/>
      <c r="DF65" s="144"/>
      <c r="DG65" s="144"/>
      <c r="DH65" s="144"/>
      <c r="DI65" s="144"/>
      <c r="DJ65" s="144"/>
      <c r="DK65" s="127">
        <f>1440+35280</f>
        <v>36720</v>
      </c>
      <c r="DL65" s="127"/>
      <c r="DM65" s="127"/>
      <c r="DN65" s="127"/>
      <c r="DO65" s="127"/>
      <c r="DP65" s="127"/>
      <c r="DQ65" s="127"/>
      <c r="DR65" s="127"/>
      <c r="DS65" s="127"/>
      <c r="DT65" s="127"/>
      <c r="DU65" s="127"/>
      <c r="DV65" s="127"/>
      <c r="DW65" s="127"/>
      <c r="DX65" s="127"/>
      <c r="DY65" s="127">
        <v>35280</v>
      </c>
      <c r="DZ65" s="127"/>
      <c r="EA65" s="127"/>
      <c r="EB65" s="127"/>
      <c r="EC65" s="127"/>
      <c r="ED65" s="127"/>
      <c r="EE65" s="127"/>
      <c r="EF65" s="127"/>
      <c r="EG65" s="127"/>
      <c r="EH65" s="127"/>
      <c r="EI65" s="127"/>
      <c r="EJ65" s="127"/>
      <c r="EK65" s="127"/>
      <c r="EL65" s="127">
        <v>0</v>
      </c>
      <c r="EM65" s="127"/>
      <c r="EN65" s="127"/>
      <c r="EO65" s="127"/>
      <c r="EP65" s="127"/>
      <c r="EQ65" s="127"/>
      <c r="ER65" s="127"/>
      <c r="ES65" s="127"/>
      <c r="ET65" s="127"/>
      <c r="EU65" s="127"/>
      <c r="EV65" s="127"/>
      <c r="EW65" s="127"/>
      <c r="EX65" s="127"/>
      <c r="EY65" s="124" t="s">
        <v>36</v>
      </c>
      <c r="EZ65" s="124"/>
      <c r="FA65" s="124"/>
      <c r="FB65" s="124"/>
      <c r="FC65" s="124"/>
      <c r="FD65" s="124"/>
      <c r="FE65" s="124"/>
      <c r="FF65" s="124"/>
      <c r="FG65" s="124"/>
      <c r="FH65" s="124"/>
      <c r="FI65" s="124"/>
      <c r="FJ65" s="124"/>
      <c r="FK65" s="124"/>
    </row>
    <row r="66" spans="1:167" ht="12.75" customHeight="1" x14ac:dyDescent="0.2">
      <c r="A66" s="142" t="s">
        <v>67</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35" t="s">
        <v>68</v>
      </c>
      <c r="CP66" s="135"/>
      <c r="CQ66" s="135"/>
      <c r="CR66" s="135"/>
      <c r="CS66" s="135"/>
      <c r="CT66" s="135"/>
      <c r="CU66" s="135"/>
      <c r="CV66" s="135"/>
      <c r="CW66" s="135" t="s">
        <v>69</v>
      </c>
      <c r="CX66" s="135"/>
      <c r="CY66" s="135"/>
      <c r="CZ66" s="135"/>
      <c r="DA66" s="135"/>
      <c r="DB66" s="135"/>
      <c r="DC66" s="135"/>
      <c r="DD66" s="135"/>
      <c r="DE66" s="135"/>
      <c r="DF66" s="135"/>
      <c r="DG66" s="135"/>
      <c r="DH66" s="135"/>
      <c r="DI66" s="135"/>
      <c r="DJ66" s="135"/>
      <c r="DK66" s="126">
        <v>0</v>
      </c>
      <c r="DL66" s="126"/>
      <c r="DM66" s="126"/>
      <c r="DN66" s="126"/>
      <c r="DO66" s="126"/>
      <c r="DP66" s="126"/>
      <c r="DQ66" s="126"/>
      <c r="DR66" s="126"/>
      <c r="DS66" s="126"/>
      <c r="DT66" s="126"/>
      <c r="DU66" s="126"/>
      <c r="DV66" s="126"/>
      <c r="DW66" s="126"/>
      <c r="DX66" s="126"/>
      <c r="DY66" s="126">
        <v>0</v>
      </c>
      <c r="DZ66" s="126"/>
      <c r="EA66" s="126"/>
      <c r="EB66" s="126"/>
      <c r="EC66" s="126"/>
      <c r="ED66" s="126"/>
      <c r="EE66" s="126"/>
      <c r="EF66" s="126"/>
      <c r="EG66" s="126"/>
      <c r="EH66" s="126"/>
      <c r="EI66" s="126"/>
      <c r="EJ66" s="126"/>
      <c r="EK66" s="126"/>
      <c r="EL66" s="126">
        <v>0</v>
      </c>
      <c r="EM66" s="126"/>
      <c r="EN66" s="126"/>
      <c r="EO66" s="126"/>
      <c r="EP66" s="126"/>
      <c r="EQ66" s="126"/>
      <c r="ER66" s="126"/>
      <c r="ES66" s="126"/>
      <c r="ET66" s="126"/>
      <c r="EU66" s="126"/>
      <c r="EV66" s="126"/>
      <c r="EW66" s="126"/>
      <c r="EX66" s="126"/>
      <c r="EY66" s="125" t="s">
        <v>36</v>
      </c>
      <c r="EZ66" s="125"/>
      <c r="FA66" s="125"/>
      <c r="FB66" s="125"/>
      <c r="FC66" s="125"/>
      <c r="FD66" s="125"/>
      <c r="FE66" s="125"/>
      <c r="FF66" s="125"/>
      <c r="FG66" s="125"/>
      <c r="FH66" s="125"/>
      <c r="FI66" s="125"/>
      <c r="FJ66" s="125"/>
      <c r="FK66" s="125"/>
    </row>
    <row r="67" spans="1:167" ht="22.5" customHeight="1" x14ac:dyDescent="0.2">
      <c r="A67" s="142" t="s">
        <v>70</v>
      </c>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35" t="s">
        <v>71</v>
      </c>
      <c r="CP67" s="135"/>
      <c r="CQ67" s="135"/>
      <c r="CR67" s="135"/>
      <c r="CS67" s="135"/>
      <c r="CT67" s="135"/>
      <c r="CU67" s="135"/>
      <c r="CV67" s="135"/>
      <c r="CW67" s="135" t="s">
        <v>72</v>
      </c>
      <c r="CX67" s="135"/>
      <c r="CY67" s="135"/>
      <c r="CZ67" s="135"/>
      <c r="DA67" s="135"/>
      <c r="DB67" s="135"/>
      <c r="DC67" s="135"/>
      <c r="DD67" s="135"/>
      <c r="DE67" s="135"/>
      <c r="DF67" s="135"/>
      <c r="DG67" s="135"/>
      <c r="DH67" s="135"/>
      <c r="DI67" s="135"/>
      <c r="DJ67" s="135"/>
      <c r="DK67" s="126">
        <f>13895900+1732362</f>
        <v>15628262</v>
      </c>
      <c r="DL67" s="126"/>
      <c r="DM67" s="126"/>
      <c r="DN67" s="126"/>
      <c r="DO67" s="126"/>
      <c r="DP67" s="126"/>
      <c r="DQ67" s="126"/>
      <c r="DR67" s="126"/>
      <c r="DS67" s="126"/>
      <c r="DT67" s="126"/>
      <c r="DU67" s="126"/>
      <c r="DV67" s="126"/>
      <c r="DW67" s="126"/>
      <c r="DX67" s="126"/>
      <c r="DY67" s="126">
        <f>6947950+1732362</f>
        <v>8680312</v>
      </c>
      <c r="DZ67" s="126"/>
      <c r="EA67" s="126"/>
      <c r="EB67" s="126"/>
      <c r="EC67" s="126"/>
      <c r="ED67" s="126"/>
      <c r="EE67" s="126"/>
      <c r="EF67" s="126"/>
      <c r="EG67" s="126"/>
      <c r="EH67" s="126"/>
      <c r="EI67" s="126"/>
      <c r="EJ67" s="126"/>
      <c r="EK67" s="126"/>
      <c r="EL67" s="126">
        <f>1732362</f>
        <v>1732362</v>
      </c>
      <c r="EM67" s="126"/>
      <c r="EN67" s="126"/>
      <c r="EO67" s="126"/>
      <c r="EP67" s="126"/>
      <c r="EQ67" s="126"/>
      <c r="ER67" s="126"/>
      <c r="ES67" s="126"/>
      <c r="ET67" s="126"/>
      <c r="EU67" s="126"/>
      <c r="EV67" s="126"/>
      <c r="EW67" s="126"/>
      <c r="EX67" s="126"/>
      <c r="EY67" s="125" t="s">
        <v>36</v>
      </c>
      <c r="EZ67" s="125"/>
      <c r="FA67" s="125"/>
      <c r="FB67" s="125"/>
      <c r="FC67" s="125"/>
      <c r="FD67" s="125"/>
      <c r="FE67" s="125"/>
      <c r="FF67" s="125"/>
      <c r="FG67" s="125"/>
      <c r="FH67" s="125"/>
      <c r="FI67" s="125"/>
      <c r="FJ67" s="125"/>
      <c r="FK67" s="125"/>
    </row>
    <row r="68" spans="1:167" ht="11.1" customHeight="1" x14ac:dyDescent="0.2">
      <c r="A68" s="203" t="s">
        <v>73</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155" t="s">
        <v>74</v>
      </c>
      <c r="CP68" s="155"/>
      <c r="CQ68" s="155"/>
      <c r="CR68" s="155"/>
      <c r="CS68" s="155"/>
      <c r="CT68" s="155"/>
      <c r="CU68" s="155"/>
      <c r="CV68" s="155"/>
      <c r="CW68" s="155" t="s">
        <v>75</v>
      </c>
      <c r="CX68" s="155"/>
      <c r="CY68" s="155"/>
      <c r="CZ68" s="155"/>
      <c r="DA68" s="155"/>
      <c r="DB68" s="155"/>
      <c r="DC68" s="155"/>
      <c r="DD68" s="155"/>
      <c r="DE68" s="155"/>
      <c r="DF68" s="155"/>
      <c r="DG68" s="155"/>
      <c r="DH68" s="155"/>
      <c r="DI68" s="155"/>
      <c r="DJ68" s="155"/>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25" t="s">
        <v>36</v>
      </c>
      <c r="EZ68" s="125"/>
      <c r="FA68" s="125"/>
      <c r="FB68" s="125"/>
      <c r="FC68" s="125"/>
      <c r="FD68" s="125"/>
      <c r="FE68" s="125"/>
      <c r="FF68" s="125"/>
      <c r="FG68" s="125"/>
      <c r="FH68" s="125"/>
      <c r="FI68" s="125"/>
      <c r="FJ68" s="125"/>
      <c r="FK68" s="125"/>
    </row>
    <row r="69" spans="1:167" ht="21.75" customHeight="1" x14ac:dyDescent="0.2">
      <c r="A69" s="142" t="s">
        <v>76</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35" t="s">
        <v>77</v>
      </c>
      <c r="CP69" s="135"/>
      <c r="CQ69" s="135"/>
      <c r="CR69" s="135"/>
      <c r="CS69" s="135"/>
      <c r="CT69" s="135"/>
      <c r="CU69" s="135"/>
      <c r="CV69" s="135"/>
      <c r="CW69" s="135" t="s">
        <v>78</v>
      </c>
      <c r="CX69" s="135"/>
      <c r="CY69" s="135"/>
      <c r="CZ69" s="135"/>
      <c r="DA69" s="135"/>
      <c r="DB69" s="135"/>
      <c r="DC69" s="135"/>
      <c r="DD69" s="135"/>
      <c r="DE69" s="135"/>
      <c r="DF69" s="135"/>
      <c r="DG69" s="135"/>
      <c r="DH69" s="135"/>
      <c r="DI69" s="135"/>
      <c r="DJ69" s="135"/>
      <c r="DK69" s="126">
        <v>0</v>
      </c>
      <c r="DL69" s="126"/>
      <c r="DM69" s="126"/>
      <c r="DN69" s="126"/>
      <c r="DO69" s="126"/>
      <c r="DP69" s="126"/>
      <c r="DQ69" s="126"/>
      <c r="DR69" s="126"/>
      <c r="DS69" s="126"/>
      <c r="DT69" s="126"/>
      <c r="DU69" s="126"/>
      <c r="DV69" s="126"/>
      <c r="DW69" s="126"/>
      <c r="DX69" s="126"/>
      <c r="DY69" s="126">
        <v>0</v>
      </c>
      <c r="DZ69" s="126"/>
      <c r="EA69" s="126"/>
      <c r="EB69" s="126"/>
      <c r="EC69" s="126"/>
      <c r="ED69" s="126"/>
      <c r="EE69" s="126"/>
      <c r="EF69" s="126"/>
      <c r="EG69" s="126"/>
      <c r="EH69" s="126"/>
      <c r="EI69" s="126"/>
      <c r="EJ69" s="126"/>
      <c r="EK69" s="126"/>
      <c r="EL69" s="126">
        <v>0</v>
      </c>
      <c r="EM69" s="126"/>
      <c r="EN69" s="126"/>
      <c r="EO69" s="126"/>
      <c r="EP69" s="126"/>
      <c r="EQ69" s="126"/>
      <c r="ER69" s="126"/>
      <c r="ES69" s="126"/>
      <c r="ET69" s="126"/>
      <c r="EU69" s="126"/>
      <c r="EV69" s="126"/>
      <c r="EW69" s="126"/>
      <c r="EX69" s="126"/>
      <c r="EY69" s="125" t="s">
        <v>36</v>
      </c>
      <c r="EZ69" s="125"/>
      <c r="FA69" s="125"/>
      <c r="FB69" s="125"/>
      <c r="FC69" s="125"/>
      <c r="FD69" s="125"/>
      <c r="FE69" s="125"/>
      <c r="FF69" s="125"/>
      <c r="FG69" s="125"/>
      <c r="FH69" s="125"/>
      <c r="FI69" s="125"/>
      <c r="FJ69" s="125"/>
      <c r="FK69" s="125"/>
    </row>
    <row r="70" spans="1:167" s="7" customFormat="1" ht="24.75" customHeight="1" x14ac:dyDescent="0.2">
      <c r="A70" s="205" t="s">
        <v>204</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206"/>
      <c r="CK70" s="206"/>
      <c r="CL70" s="206"/>
      <c r="CM70" s="206"/>
      <c r="CN70" s="207"/>
      <c r="CO70" s="135" t="s">
        <v>202</v>
      </c>
      <c r="CP70" s="135"/>
      <c r="CQ70" s="135"/>
      <c r="CR70" s="135"/>
      <c r="CS70" s="135"/>
      <c r="CT70" s="135"/>
      <c r="CU70" s="135"/>
      <c r="CV70" s="135"/>
      <c r="CW70" s="135" t="s">
        <v>203</v>
      </c>
      <c r="CX70" s="135"/>
      <c r="CY70" s="135"/>
      <c r="CZ70" s="135"/>
      <c r="DA70" s="135"/>
      <c r="DB70" s="135"/>
      <c r="DC70" s="135"/>
      <c r="DD70" s="135"/>
      <c r="DE70" s="135"/>
      <c r="DF70" s="135"/>
      <c r="DG70" s="135"/>
      <c r="DH70" s="135"/>
      <c r="DI70" s="135"/>
      <c r="DJ70" s="135"/>
      <c r="DK70" s="126">
        <v>0</v>
      </c>
      <c r="DL70" s="126"/>
      <c r="DM70" s="126"/>
      <c r="DN70" s="126"/>
      <c r="DO70" s="126"/>
      <c r="DP70" s="126"/>
      <c r="DQ70" s="126"/>
      <c r="DR70" s="126"/>
      <c r="DS70" s="126"/>
      <c r="DT70" s="126"/>
      <c r="DU70" s="126"/>
      <c r="DV70" s="126"/>
      <c r="DW70" s="126"/>
      <c r="DX70" s="126"/>
      <c r="DY70" s="126">
        <v>0</v>
      </c>
      <c r="DZ70" s="126"/>
      <c r="EA70" s="126"/>
      <c r="EB70" s="126"/>
      <c r="EC70" s="126"/>
      <c r="ED70" s="126"/>
      <c r="EE70" s="126"/>
      <c r="EF70" s="126"/>
      <c r="EG70" s="126"/>
      <c r="EH70" s="126"/>
      <c r="EI70" s="126"/>
      <c r="EJ70" s="126"/>
      <c r="EK70" s="126"/>
      <c r="EL70" s="126">
        <v>0</v>
      </c>
      <c r="EM70" s="126"/>
      <c r="EN70" s="126"/>
      <c r="EO70" s="126"/>
      <c r="EP70" s="126"/>
      <c r="EQ70" s="126"/>
      <c r="ER70" s="126"/>
      <c r="ES70" s="126"/>
      <c r="ET70" s="126"/>
      <c r="EU70" s="126"/>
      <c r="EV70" s="126"/>
      <c r="EW70" s="126"/>
      <c r="EX70" s="126"/>
      <c r="EY70" s="125" t="s">
        <v>36</v>
      </c>
      <c r="EZ70" s="125"/>
      <c r="FA70" s="125"/>
      <c r="FB70" s="125"/>
      <c r="FC70" s="125"/>
      <c r="FD70" s="125"/>
      <c r="FE70" s="125"/>
      <c r="FF70" s="125"/>
      <c r="FG70" s="125"/>
      <c r="FH70" s="125"/>
      <c r="FI70" s="125"/>
      <c r="FJ70" s="125"/>
      <c r="FK70" s="125"/>
    </row>
    <row r="71" spans="1:167" ht="21.75" customHeight="1" x14ac:dyDescent="0.2">
      <c r="A71" s="142" t="s">
        <v>79</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35" t="s">
        <v>80</v>
      </c>
      <c r="CP71" s="135"/>
      <c r="CQ71" s="135"/>
      <c r="CR71" s="135"/>
      <c r="CS71" s="135"/>
      <c r="CT71" s="135"/>
      <c r="CU71" s="135"/>
      <c r="CV71" s="135"/>
      <c r="CW71" s="135" t="s">
        <v>81</v>
      </c>
      <c r="CX71" s="135"/>
      <c r="CY71" s="135"/>
      <c r="CZ71" s="135"/>
      <c r="DA71" s="135"/>
      <c r="DB71" s="135"/>
      <c r="DC71" s="135"/>
      <c r="DD71" s="135"/>
      <c r="DE71" s="135"/>
      <c r="DF71" s="135"/>
      <c r="DG71" s="135"/>
      <c r="DH71" s="135"/>
      <c r="DI71" s="135"/>
      <c r="DJ71" s="135"/>
      <c r="DK71" s="126">
        <v>0</v>
      </c>
      <c r="DL71" s="126"/>
      <c r="DM71" s="126"/>
      <c r="DN71" s="126"/>
      <c r="DO71" s="126"/>
      <c r="DP71" s="126"/>
      <c r="DQ71" s="126"/>
      <c r="DR71" s="126"/>
      <c r="DS71" s="126"/>
      <c r="DT71" s="126"/>
      <c r="DU71" s="126"/>
      <c r="DV71" s="126"/>
      <c r="DW71" s="126"/>
      <c r="DX71" s="126"/>
      <c r="DY71" s="126">
        <v>0</v>
      </c>
      <c r="DZ71" s="126"/>
      <c r="EA71" s="126"/>
      <c r="EB71" s="126"/>
      <c r="EC71" s="126"/>
      <c r="ED71" s="126"/>
      <c r="EE71" s="126"/>
      <c r="EF71" s="126"/>
      <c r="EG71" s="126"/>
      <c r="EH71" s="126"/>
      <c r="EI71" s="126"/>
      <c r="EJ71" s="126"/>
      <c r="EK71" s="126"/>
      <c r="EL71" s="126">
        <v>0</v>
      </c>
      <c r="EM71" s="126"/>
      <c r="EN71" s="126"/>
      <c r="EO71" s="126"/>
      <c r="EP71" s="126"/>
      <c r="EQ71" s="126"/>
      <c r="ER71" s="126"/>
      <c r="ES71" s="126"/>
      <c r="ET71" s="126"/>
      <c r="EU71" s="126"/>
      <c r="EV71" s="126"/>
      <c r="EW71" s="126"/>
      <c r="EX71" s="126"/>
      <c r="EY71" s="125" t="s">
        <v>36</v>
      </c>
      <c r="EZ71" s="125"/>
      <c r="FA71" s="125"/>
      <c r="FB71" s="125"/>
      <c r="FC71" s="125"/>
      <c r="FD71" s="125"/>
      <c r="FE71" s="125"/>
      <c r="FF71" s="125"/>
      <c r="FG71" s="125"/>
      <c r="FH71" s="125"/>
      <c r="FI71" s="125"/>
      <c r="FJ71" s="125"/>
      <c r="FK71" s="125"/>
    </row>
    <row r="72" spans="1:167" ht="22.5" customHeight="1" x14ac:dyDescent="0.2">
      <c r="A72" s="142" t="s">
        <v>82</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35" t="s">
        <v>83</v>
      </c>
      <c r="CP72" s="135"/>
      <c r="CQ72" s="135"/>
      <c r="CR72" s="135"/>
      <c r="CS72" s="135"/>
      <c r="CT72" s="135"/>
      <c r="CU72" s="135"/>
      <c r="CV72" s="135"/>
      <c r="CW72" s="135" t="s">
        <v>84</v>
      </c>
      <c r="CX72" s="135"/>
      <c r="CY72" s="135"/>
      <c r="CZ72" s="135"/>
      <c r="DA72" s="135"/>
      <c r="DB72" s="135"/>
      <c r="DC72" s="135"/>
      <c r="DD72" s="135"/>
      <c r="DE72" s="135"/>
      <c r="DF72" s="135"/>
      <c r="DG72" s="135"/>
      <c r="DH72" s="135"/>
      <c r="DI72" s="135"/>
      <c r="DJ72" s="135"/>
      <c r="DK72" s="126">
        <v>0</v>
      </c>
      <c r="DL72" s="126"/>
      <c r="DM72" s="126"/>
      <c r="DN72" s="126"/>
      <c r="DO72" s="126"/>
      <c r="DP72" s="126"/>
      <c r="DQ72" s="126"/>
      <c r="DR72" s="126"/>
      <c r="DS72" s="126"/>
      <c r="DT72" s="126"/>
      <c r="DU72" s="126"/>
      <c r="DV72" s="126"/>
      <c r="DW72" s="126"/>
      <c r="DX72" s="126"/>
      <c r="DY72" s="126">
        <v>0</v>
      </c>
      <c r="DZ72" s="126"/>
      <c r="EA72" s="126"/>
      <c r="EB72" s="126"/>
      <c r="EC72" s="126"/>
      <c r="ED72" s="126"/>
      <c r="EE72" s="126"/>
      <c r="EF72" s="126"/>
      <c r="EG72" s="126"/>
      <c r="EH72" s="126"/>
      <c r="EI72" s="126"/>
      <c r="EJ72" s="126"/>
      <c r="EK72" s="126"/>
      <c r="EL72" s="126">
        <v>0</v>
      </c>
      <c r="EM72" s="126"/>
      <c r="EN72" s="126"/>
      <c r="EO72" s="126"/>
      <c r="EP72" s="126"/>
      <c r="EQ72" s="126"/>
      <c r="ER72" s="126"/>
      <c r="ES72" s="126"/>
      <c r="ET72" s="126"/>
      <c r="EU72" s="126"/>
      <c r="EV72" s="126"/>
      <c r="EW72" s="126"/>
      <c r="EX72" s="126"/>
      <c r="EY72" s="125" t="s">
        <v>36</v>
      </c>
      <c r="EZ72" s="125"/>
      <c r="FA72" s="125"/>
      <c r="FB72" s="125"/>
      <c r="FC72" s="125"/>
      <c r="FD72" s="125"/>
      <c r="FE72" s="125"/>
      <c r="FF72" s="125"/>
      <c r="FG72" s="125"/>
      <c r="FH72" s="125"/>
      <c r="FI72" s="125"/>
      <c r="FJ72" s="125"/>
      <c r="FK72" s="125"/>
    </row>
    <row r="73" spans="1:167" ht="11.1" customHeight="1" x14ac:dyDescent="0.2">
      <c r="A73" s="203" t="s">
        <v>85</v>
      </c>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155" t="s">
        <v>86</v>
      </c>
      <c r="CP73" s="155"/>
      <c r="CQ73" s="155"/>
      <c r="CR73" s="155"/>
      <c r="CS73" s="155"/>
      <c r="CT73" s="155"/>
      <c r="CU73" s="155"/>
      <c r="CV73" s="155"/>
      <c r="CW73" s="155" t="s">
        <v>87</v>
      </c>
      <c r="CX73" s="155"/>
      <c r="CY73" s="155"/>
      <c r="CZ73" s="155"/>
      <c r="DA73" s="155"/>
      <c r="DB73" s="155"/>
      <c r="DC73" s="155"/>
      <c r="DD73" s="155"/>
      <c r="DE73" s="155"/>
      <c r="DF73" s="155"/>
      <c r="DG73" s="155"/>
      <c r="DH73" s="155"/>
      <c r="DI73" s="155"/>
      <c r="DJ73" s="155"/>
      <c r="DK73" s="132">
        <f>DK74+DK75+DK76+DK77+DK78</f>
        <v>4155877</v>
      </c>
      <c r="DL73" s="132"/>
      <c r="DM73" s="132"/>
      <c r="DN73" s="132"/>
      <c r="DO73" s="132"/>
      <c r="DP73" s="132"/>
      <c r="DQ73" s="132"/>
      <c r="DR73" s="132"/>
      <c r="DS73" s="132"/>
      <c r="DT73" s="132"/>
      <c r="DU73" s="132"/>
      <c r="DV73" s="132"/>
      <c r="DW73" s="132"/>
      <c r="DX73" s="132"/>
      <c r="DY73" s="132">
        <f>DY74+DY75+DY76+DY77+DY78</f>
        <v>835577</v>
      </c>
      <c r="DZ73" s="132"/>
      <c r="EA73" s="132"/>
      <c r="EB73" s="132"/>
      <c r="EC73" s="132"/>
      <c r="ED73" s="132"/>
      <c r="EE73" s="132"/>
      <c r="EF73" s="132"/>
      <c r="EG73" s="132"/>
      <c r="EH73" s="132"/>
      <c r="EI73" s="132"/>
      <c r="EJ73" s="132"/>
      <c r="EK73" s="132"/>
      <c r="EL73" s="132">
        <f>EL74+EL75+EL76+EL77+EL78</f>
        <v>835577</v>
      </c>
      <c r="EM73" s="132"/>
      <c r="EN73" s="132"/>
      <c r="EO73" s="132"/>
      <c r="EP73" s="132"/>
      <c r="EQ73" s="132"/>
      <c r="ER73" s="132"/>
      <c r="ES73" s="132"/>
      <c r="ET73" s="132"/>
      <c r="EU73" s="132"/>
      <c r="EV73" s="132"/>
      <c r="EW73" s="132"/>
      <c r="EX73" s="132"/>
      <c r="EY73" s="125" t="s">
        <v>36</v>
      </c>
      <c r="EZ73" s="125"/>
      <c r="FA73" s="125"/>
      <c r="FB73" s="125"/>
      <c r="FC73" s="125"/>
      <c r="FD73" s="125"/>
      <c r="FE73" s="125"/>
      <c r="FF73" s="125"/>
      <c r="FG73" s="125"/>
      <c r="FH73" s="125"/>
      <c r="FI73" s="125"/>
      <c r="FJ73" s="125"/>
      <c r="FK73" s="125"/>
    </row>
    <row r="74" spans="1:167" ht="21.75" customHeight="1" x14ac:dyDescent="0.2">
      <c r="A74" s="164" t="s">
        <v>213</v>
      </c>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144" t="s">
        <v>88</v>
      </c>
      <c r="CP74" s="144"/>
      <c r="CQ74" s="144"/>
      <c r="CR74" s="144"/>
      <c r="CS74" s="144"/>
      <c r="CT74" s="144"/>
      <c r="CU74" s="144"/>
      <c r="CV74" s="144"/>
      <c r="CW74" s="144" t="s">
        <v>89</v>
      </c>
      <c r="CX74" s="144"/>
      <c r="CY74" s="144"/>
      <c r="CZ74" s="144"/>
      <c r="DA74" s="144"/>
      <c r="DB74" s="144"/>
      <c r="DC74" s="144"/>
      <c r="DD74" s="144"/>
      <c r="DE74" s="144"/>
      <c r="DF74" s="144"/>
      <c r="DG74" s="144"/>
      <c r="DH74" s="144"/>
      <c r="DI74" s="144"/>
      <c r="DJ74" s="144"/>
      <c r="DK74" s="127">
        <v>3238241</v>
      </c>
      <c r="DL74" s="127"/>
      <c r="DM74" s="127"/>
      <c r="DN74" s="127"/>
      <c r="DO74" s="127"/>
      <c r="DP74" s="127"/>
      <c r="DQ74" s="127"/>
      <c r="DR74" s="127"/>
      <c r="DS74" s="127"/>
      <c r="DT74" s="127"/>
      <c r="DU74" s="127"/>
      <c r="DV74" s="127"/>
      <c r="DW74" s="127"/>
      <c r="DX74" s="127"/>
      <c r="DY74" s="127">
        <v>649725</v>
      </c>
      <c r="DZ74" s="127"/>
      <c r="EA74" s="127"/>
      <c r="EB74" s="127"/>
      <c r="EC74" s="127"/>
      <c r="ED74" s="127"/>
      <c r="EE74" s="127"/>
      <c r="EF74" s="127"/>
      <c r="EG74" s="127"/>
      <c r="EH74" s="127"/>
      <c r="EI74" s="127"/>
      <c r="EJ74" s="127"/>
      <c r="EK74" s="127"/>
      <c r="EL74" s="127">
        <v>649725</v>
      </c>
      <c r="EM74" s="127"/>
      <c r="EN74" s="127"/>
      <c r="EO74" s="127"/>
      <c r="EP74" s="127"/>
      <c r="EQ74" s="127"/>
      <c r="ER74" s="127"/>
      <c r="ES74" s="127"/>
      <c r="ET74" s="127"/>
      <c r="EU74" s="127"/>
      <c r="EV74" s="127"/>
      <c r="EW74" s="127"/>
      <c r="EX74" s="127"/>
      <c r="EY74" s="124" t="s">
        <v>36</v>
      </c>
      <c r="EZ74" s="124"/>
      <c r="FA74" s="124"/>
      <c r="FB74" s="124"/>
      <c r="FC74" s="124"/>
      <c r="FD74" s="124"/>
      <c r="FE74" s="124"/>
      <c r="FF74" s="124"/>
      <c r="FG74" s="124"/>
      <c r="FH74" s="124"/>
      <c r="FI74" s="124"/>
      <c r="FJ74" s="124"/>
      <c r="FK74" s="124"/>
    </row>
    <row r="75" spans="1:167" s="7" customFormat="1" ht="15.75" customHeight="1" x14ac:dyDescent="0.2">
      <c r="A75" s="164" t="s">
        <v>214</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144" t="s">
        <v>91</v>
      </c>
      <c r="CP75" s="144"/>
      <c r="CQ75" s="144"/>
      <c r="CR75" s="144"/>
      <c r="CS75" s="144"/>
      <c r="CT75" s="144"/>
      <c r="CU75" s="144"/>
      <c r="CV75" s="144"/>
      <c r="CW75" s="144" t="s">
        <v>89</v>
      </c>
      <c r="CX75" s="144"/>
      <c r="CY75" s="144"/>
      <c r="CZ75" s="144"/>
      <c r="DA75" s="144"/>
      <c r="DB75" s="144"/>
      <c r="DC75" s="144"/>
      <c r="DD75" s="144"/>
      <c r="DE75" s="144"/>
      <c r="DF75" s="144"/>
      <c r="DG75" s="144"/>
      <c r="DH75" s="144"/>
      <c r="DI75" s="144"/>
      <c r="DJ75" s="144"/>
      <c r="DK75" s="127">
        <v>909025</v>
      </c>
      <c r="DL75" s="127"/>
      <c r="DM75" s="127"/>
      <c r="DN75" s="127"/>
      <c r="DO75" s="127"/>
      <c r="DP75" s="127"/>
      <c r="DQ75" s="127"/>
      <c r="DR75" s="127"/>
      <c r="DS75" s="127"/>
      <c r="DT75" s="127"/>
      <c r="DU75" s="127"/>
      <c r="DV75" s="127"/>
      <c r="DW75" s="127"/>
      <c r="DX75" s="127"/>
      <c r="DY75" s="127">
        <v>184108</v>
      </c>
      <c r="DZ75" s="127"/>
      <c r="EA75" s="127"/>
      <c r="EB75" s="127"/>
      <c r="EC75" s="127"/>
      <c r="ED75" s="127"/>
      <c r="EE75" s="127"/>
      <c r="EF75" s="127"/>
      <c r="EG75" s="127"/>
      <c r="EH75" s="127"/>
      <c r="EI75" s="127"/>
      <c r="EJ75" s="127"/>
      <c r="EK75" s="127"/>
      <c r="EL75" s="127">
        <v>184108</v>
      </c>
      <c r="EM75" s="127"/>
      <c r="EN75" s="127"/>
      <c r="EO75" s="127"/>
      <c r="EP75" s="127"/>
      <c r="EQ75" s="127"/>
      <c r="ER75" s="127"/>
      <c r="ES75" s="127"/>
      <c r="ET75" s="127"/>
      <c r="EU75" s="127"/>
      <c r="EV75" s="127"/>
      <c r="EW75" s="127"/>
      <c r="EX75" s="127"/>
      <c r="EY75" s="124" t="s">
        <v>36</v>
      </c>
      <c r="EZ75" s="124"/>
      <c r="FA75" s="124"/>
      <c r="FB75" s="124"/>
      <c r="FC75" s="124"/>
      <c r="FD75" s="124"/>
      <c r="FE75" s="124"/>
      <c r="FF75" s="124"/>
      <c r="FG75" s="124"/>
      <c r="FH75" s="124"/>
      <c r="FI75" s="124"/>
      <c r="FJ75" s="124"/>
      <c r="FK75" s="124"/>
    </row>
    <row r="76" spans="1:167" s="7" customFormat="1" ht="15.75" customHeight="1" x14ac:dyDescent="0.2">
      <c r="A76" s="164" t="s">
        <v>215</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144" t="s">
        <v>94</v>
      </c>
      <c r="CP76" s="144"/>
      <c r="CQ76" s="144"/>
      <c r="CR76" s="144"/>
      <c r="CS76" s="144"/>
      <c r="CT76" s="144"/>
      <c r="CU76" s="144"/>
      <c r="CV76" s="144"/>
      <c r="CW76" s="144" t="s">
        <v>92</v>
      </c>
      <c r="CX76" s="144"/>
      <c r="CY76" s="144"/>
      <c r="CZ76" s="144"/>
      <c r="DA76" s="144"/>
      <c r="DB76" s="144"/>
      <c r="DC76" s="144"/>
      <c r="DD76" s="144"/>
      <c r="DE76" s="144"/>
      <c r="DF76" s="144"/>
      <c r="DG76" s="144"/>
      <c r="DH76" s="144"/>
      <c r="DI76" s="144"/>
      <c r="DJ76" s="144"/>
      <c r="DK76" s="127">
        <v>8611</v>
      </c>
      <c r="DL76" s="127"/>
      <c r="DM76" s="127"/>
      <c r="DN76" s="127"/>
      <c r="DO76" s="127"/>
      <c r="DP76" s="127"/>
      <c r="DQ76" s="127"/>
      <c r="DR76" s="127"/>
      <c r="DS76" s="127"/>
      <c r="DT76" s="127"/>
      <c r="DU76" s="127"/>
      <c r="DV76" s="127"/>
      <c r="DW76" s="127"/>
      <c r="DX76" s="127"/>
      <c r="DY76" s="127">
        <v>1744</v>
      </c>
      <c r="DZ76" s="127"/>
      <c r="EA76" s="127"/>
      <c r="EB76" s="127"/>
      <c r="EC76" s="127"/>
      <c r="ED76" s="127"/>
      <c r="EE76" s="127"/>
      <c r="EF76" s="127"/>
      <c r="EG76" s="127"/>
      <c r="EH76" s="127"/>
      <c r="EI76" s="127"/>
      <c r="EJ76" s="127"/>
      <c r="EK76" s="127"/>
      <c r="EL76" s="127">
        <v>1744</v>
      </c>
      <c r="EM76" s="127"/>
      <c r="EN76" s="127"/>
      <c r="EO76" s="127"/>
      <c r="EP76" s="127"/>
      <c r="EQ76" s="127"/>
      <c r="ER76" s="127"/>
      <c r="ES76" s="127"/>
      <c r="ET76" s="127"/>
      <c r="EU76" s="127"/>
      <c r="EV76" s="127"/>
      <c r="EW76" s="127"/>
      <c r="EX76" s="127"/>
      <c r="EY76" s="124"/>
      <c r="EZ76" s="124"/>
      <c r="FA76" s="124"/>
      <c r="FB76" s="124"/>
      <c r="FC76" s="124"/>
      <c r="FD76" s="124"/>
      <c r="FE76" s="124"/>
      <c r="FF76" s="124"/>
      <c r="FG76" s="124"/>
      <c r="FH76" s="124"/>
      <c r="FI76" s="124"/>
      <c r="FJ76" s="124"/>
      <c r="FK76" s="124"/>
    </row>
    <row r="77" spans="1:167" ht="21.75" customHeight="1" x14ac:dyDescent="0.2">
      <c r="A77" s="142" t="s">
        <v>90</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35" t="s">
        <v>91</v>
      </c>
      <c r="CP77" s="135"/>
      <c r="CQ77" s="135"/>
      <c r="CR77" s="135"/>
      <c r="CS77" s="135"/>
      <c r="CT77" s="135"/>
      <c r="CU77" s="135"/>
      <c r="CV77" s="135"/>
      <c r="CW77" s="135" t="s">
        <v>92</v>
      </c>
      <c r="CX77" s="135"/>
      <c r="CY77" s="135"/>
      <c r="CZ77" s="135"/>
      <c r="DA77" s="135"/>
      <c r="DB77" s="135"/>
      <c r="DC77" s="135"/>
      <c r="DD77" s="135"/>
      <c r="DE77" s="135"/>
      <c r="DF77" s="135"/>
      <c r="DG77" s="135"/>
      <c r="DH77" s="135"/>
      <c r="DI77" s="135"/>
      <c r="DJ77" s="135"/>
      <c r="DK77" s="126">
        <v>0</v>
      </c>
      <c r="DL77" s="126"/>
      <c r="DM77" s="126"/>
      <c r="DN77" s="126"/>
      <c r="DO77" s="126"/>
      <c r="DP77" s="126"/>
      <c r="DQ77" s="126"/>
      <c r="DR77" s="126"/>
      <c r="DS77" s="126"/>
      <c r="DT77" s="126"/>
      <c r="DU77" s="126"/>
      <c r="DV77" s="126"/>
      <c r="DW77" s="126"/>
      <c r="DX77" s="126"/>
      <c r="DY77" s="126">
        <v>0</v>
      </c>
      <c r="DZ77" s="126"/>
      <c r="EA77" s="126"/>
      <c r="EB77" s="126"/>
      <c r="EC77" s="126"/>
      <c r="ED77" s="126"/>
      <c r="EE77" s="126"/>
      <c r="EF77" s="126"/>
      <c r="EG77" s="126"/>
      <c r="EH77" s="126"/>
      <c r="EI77" s="126"/>
      <c r="EJ77" s="126"/>
      <c r="EK77" s="126"/>
      <c r="EL77" s="126">
        <v>0</v>
      </c>
      <c r="EM77" s="126"/>
      <c r="EN77" s="126"/>
      <c r="EO77" s="126"/>
      <c r="EP77" s="126"/>
      <c r="EQ77" s="126"/>
      <c r="ER77" s="126"/>
      <c r="ES77" s="126"/>
      <c r="ET77" s="126"/>
      <c r="EU77" s="126"/>
      <c r="EV77" s="126"/>
      <c r="EW77" s="126"/>
      <c r="EX77" s="126"/>
      <c r="EY77" s="125" t="s">
        <v>36</v>
      </c>
      <c r="EZ77" s="125"/>
      <c r="FA77" s="125"/>
      <c r="FB77" s="125"/>
      <c r="FC77" s="125"/>
      <c r="FD77" s="125"/>
      <c r="FE77" s="125"/>
      <c r="FF77" s="125"/>
      <c r="FG77" s="125"/>
      <c r="FH77" s="125"/>
      <c r="FI77" s="125"/>
      <c r="FJ77" s="125"/>
      <c r="FK77" s="125"/>
    </row>
    <row r="78" spans="1:167" ht="11.1" customHeight="1" x14ac:dyDescent="0.2">
      <c r="A78" s="142" t="s">
        <v>93</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35" t="s">
        <v>94</v>
      </c>
      <c r="CP78" s="135"/>
      <c r="CQ78" s="135"/>
      <c r="CR78" s="135"/>
      <c r="CS78" s="135"/>
      <c r="CT78" s="135"/>
      <c r="CU78" s="135"/>
      <c r="CV78" s="135"/>
      <c r="CW78" s="135" t="s">
        <v>95</v>
      </c>
      <c r="CX78" s="135"/>
      <c r="CY78" s="135"/>
      <c r="CZ78" s="135"/>
      <c r="DA78" s="135"/>
      <c r="DB78" s="135"/>
      <c r="DC78" s="135"/>
      <c r="DD78" s="135"/>
      <c r="DE78" s="135"/>
      <c r="DF78" s="135"/>
      <c r="DG78" s="135"/>
      <c r="DH78" s="135"/>
      <c r="DI78" s="135"/>
      <c r="DJ78" s="135"/>
      <c r="DK78" s="126">
        <v>0</v>
      </c>
      <c r="DL78" s="126"/>
      <c r="DM78" s="126"/>
      <c r="DN78" s="126"/>
      <c r="DO78" s="126"/>
      <c r="DP78" s="126"/>
      <c r="DQ78" s="126"/>
      <c r="DR78" s="126"/>
      <c r="DS78" s="126"/>
      <c r="DT78" s="126"/>
      <c r="DU78" s="126"/>
      <c r="DV78" s="126"/>
      <c r="DW78" s="126"/>
      <c r="DX78" s="126"/>
      <c r="DY78" s="126">
        <v>0</v>
      </c>
      <c r="DZ78" s="126"/>
      <c r="EA78" s="126"/>
      <c r="EB78" s="126"/>
      <c r="EC78" s="126"/>
      <c r="ED78" s="126"/>
      <c r="EE78" s="126"/>
      <c r="EF78" s="126"/>
      <c r="EG78" s="126"/>
      <c r="EH78" s="126"/>
      <c r="EI78" s="126"/>
      <c r="EJ78" s="126"/>
      <c r="EK78" s="126"/>
      <c r="EL78" s="126">
        <v>0</v>
      </c>
      <c r="EM78" s="126"/>
      <c r="EN78" s="126"/>
      <c r="EO78" s="126"/>
      <c r="EP78" s="126"/>
      <c r="EQ78" s="126"/>
      <c r="ER78" s="126"/>
      <c r="ES78" s="126"/>
      <c r="ET78" s="126"/>
      <c r="EU78" s="126"/>
      <c r="EV78" s="126"/>
      <c r="EW78" s="126"/>
      <c r="EX78" s="126"/>
      <c r="EY78" s="125" t="s">
        <v>36</v>
      </c>
      <c r="EZ78" s="125"/>
      <c r="FA78" s="125"/>
      <c r="FB78" s="125"/>
      <c r="FC78" s="125"/>
      <c r="FD78" s="125"/>
      <c r="FE78" s="125"/>
      <c r="FF78" s="125"/>
      <c r="FG78" s="125"/>
      <c r="FH78" s="125"/>
      <c r="FI78" s="125"/>
      <c r="FJ78" s="125"/>
      <c r="FK78" s="125"/>
    </row>
    <row r="79" spans="1:167" s="34" customFormat="1" ht="15.75" customHeight="1" x14ac:dyDescent="0.2">
      <c r="A79" s="173" t="s">
        <v>299</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c r="CB79" s="182"/>
      <c r="CC79" s="182"/>
      <c r="CD79" s="182"/>
      <c r="CE79" s="182"/>
      <c r="CF79" s="182"/>
      <c r="CG79" s="182"/>
      <c r="CH79" s="182"/>
      <c r="CI79" s="182"/>
      <c r="CJ79" s="182"/>
      <c r="CK79" s="182"/>
      <c r="CL79" s="182"/>
      <c r="CM79" s="182"/>
      <c r="CN79" s="183"/>
      <c r="CO79" s="184" t="s">
        <v>266</v>
      </c>
      <c r="CP79" s="185"/>
      <c r="CQ79" s="185"/>
      <c r="CR79" s="185"/>
      <c r="CS79" s="185"/>
      <c r="CT79" s="185"/>
      <c r="CU79" s="185"/>
      <c r="CV79" s="186"/>
      <c r="CW79" s="190" t="s">
        <v>268</v>
      </c>
      <c r="CX79" s="191"/>
      <c r="CY79" s="191"/>
      <c r="CZ79" s="191"/>
      <c r="DA79" s="191"/>
      <c r="DB79" s="191"/>
      <c r="DC79" s="191"/>
      <c r="DD79" s="191"/>
      <c r="DE79" s="191"/>
      <c r="DF79" s="191"/>
      <c r="DG79" s="191"/>
      <c r="DH79" s="191"/>
      <c r="DI79" s="191"/>
      <c r="DJ79" s="192"/>
      <c r="DK79" s="193">
        <f>DK80+DK81</f>
        <v>0</v>
      </c>
      <c r="DL79" s="194"/>
      <c r="DM79" s="194"/>
      <c r="DN79" s="194"/>
      <c r="DO79" s="194"/>
      <c r="DP79" s="194"/>
      <c r="DQ79" s="194"/>
      <c r="DR79" s="194"/>
      <c r="DS79" s="194"/>
      <c r="DT79" s="194"/>
      <c r="DU79" s="194"/>
      <c r="DV79" s="194"/>
      <c r="DW79" s="194"/>
      <c r="DX79" s="195"/>
      <c r="DY79" s="196">
        <f>DY80+DY81</f>
        <v>0</v>
      </c>
      <c r="DZ79" s="197"/>
      <c r="EA79" s="197"/>
      <c r="EB79" s="197"/>
      <c r="EC79" s="197"/>
      <c r="ED79" s="197"/>
      <c r="EE79" s="197"/>
      <c r="EF79" s="197"/>
      <c r="EG79" s="197"/>
      <c r="EH79" s="197"/>
      <c r="EI79" s="197"/>
      <c r="EJ79" s="197"/>
      <c r="EK79" s="198"/>
      <c r="EL79" s="196">
        <f>EL80+EL81</f>
        <v>0</v>
      </c>
      <c r="EM79" s="197"/>
      <c r="EN79" s="197"/>
      <c r="EO79" s="197"/>
      <c r="EP79" s="197"/>
      <c r="EQ79" s="197"/>
      <c r="ER79" s="197"/>
      <c r="ES79" s="197"/>
      <c r="ET79" s="197"/>
      <c r="EU79" s="197"/>
      <c r="EV79" s="197"/>
      <c r="EW79" s="197"/>
      <c r="EX79" s="198"/>
      <c r="EY79" s="199"/>
      <c r="EZ79" s="200"/>
      <c r="FA79" s="200"/>
      <c r="FB79" s="200"/>
      <c r="FC79" s="200"/>
      <c r="FD79" s="200"/>
      <c r="FE79" s="200"/>
      <c r="FF79" s="200"/>
      <c r="FG79" s="200"/>
      <c r="FH79" s="200"/>
      <c r="FI79" s="200"/>
      <c r="FJ79" s="200"/>
      <c r="FK79" s="201"/>
    </row>
    <row r="80" spans="1:167" s="34" customFormat="1" ht="11.1" customHeight="1" x14ac:dyDescent="0.2">
      <c r="A80" s="187" t="s">
        <v>271</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c r="CH80" s="188"/>
      <c r="CI80" s="188"/>
      <c r="CJ80" s="188"/>
      <c r="CK80" s="188"/>
      <c r="CL80" s="188"/>
      <c r="CM80" s="188"/>
      <c r="CN80" s="189"/>
      <c r="CO80" s="145" t="s">
        <v>267</v>
      </c>
      <c r="CP80" s="146"/>
      <c r="CQ80" s="146"/>
      <c r="CR80" s="146"/>
      <c r="CS80" s="146"/>
      <c r="CT80" s="146"/>
      <c r="CU80" s="146"/>
      <c r="CV80" s="147"/>
      <c r="CW80" s="145" t="s">
        <v>270</v>
      </c>
      <c r="CX80" s="146"/>
      <c r="CY80" s="146"/>
      <c r="CZ80" s="146"/>
      <c r="DA80" s="146"/>
      <c r="DB80" s="146"/>
      <c r="DC80" s="146"/>
      <c r="DD80" s="146"/>
      <c r="DE80" s="146"/>
      <c r="DF80" s="146"/>
      <c r="DG80" s="146"/>
      <c r="DH80" s="146"/>
      <c r="DI80" s="146"/>
      <c r="DJ80" s="147"/>
      <c r="DK80" s="129">
        <v>0</v>
      </c>
      <c r="DL80" s="130"/>
      <c r="DM80" s="130"/>
      <c r="DN80" s="130"/>
      <c r="DO80" s="130"/>
      <c r="DP80" s="130"/>
      <c r="DQ80" s="130"/>
      <c r="DR80" s="130"/>
      <c r="DS80" s="130"/>
      <c r="DT80" s="130"/>
      <c r="DU80" s="130"/>
      <c r="DV80" s="130"/>
      <c r="DW80" s="130"/>
      <c r="DX80" s="131"/>
      <c r="DY80" s="129">
        <v>0</v>
      </c>
      <c r="DZ80" s="130"/>
      <c r="EA80" s="130"/>
      <c r="EB80" s="130"/>
      <c r="EC80" s="130"/>
      <c r="ED80" s="130"/>
      <c r="EE80" s="130"/>
      <c r="EF80" s="130"/>
      <c r="EG80" s="130"/>
      <c r="EH80" s="130"/>
      <c r="EI80" s="130"/>
      <c r="EJ80" s="130"/>
      <c r="EK80" s="131"/>
      <c r="EL80" s="129">
        <v>0</v>
      </c>
      <c r="EM80" s="130"/>
      <c r="EN80" s="130"/>
      <c r="EO80" s="130"/>
      <c r="EP80" s="130"/>
      <c r="EQ80" s="130"/>
      <c r="ER80" s="130"/>
      <c r="ES80" s="130"/>
      <c r="ET80" s="130"/>
      <c r="EU80" s="130"/>
      <c r="EV80" s="130"/>
      <c r="EW80" s="130"/>
      <c r="EX80" s="131"/>
      <c r="EY80" s="199"/>
      <c r="EZ80" s="200"/>
      <c r="FA80" s="200"/>
      <c r="FB80" s="200"/>
      <c r="FC80" s="200"/>
      <c r="FD80" s="200"/>
      <c r="FE80" s="200"/>
      <c r="FF80" s="200"/>
      <c r="FG80" s="200"/>
      <c r="FH80" s="200"/>
      <c r="FI80" s="200"/>
      <c r="FJ80" s="200"/>
      <c r="FK80" s="201"/>
    </row>
    <row r="81" spans="1:180" s="35" customFormat="1" ht="11.1" customHeight="1" x14ac:dyDescent="0.2">
      <c r="A81" s="150" t="s">
        <v>272</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2"/>
      <c r="CO81" s="145" t="s">
        <v>273</v>
      </c>
      <c r="CP81" s="146"/>
      <c r="CQ81" s="146"/>
      <c r="CR81" s="146"/>
      <c r="CS81" s="146"/>
      <c r="CT81" s="146"/>
      <c r="CU81" s="146"/>
      <c r="CV81" s="147"/>
      <c r="CW81" s="145" t="s">
        <v>269</v>
      </c>
      <c r="CX81" s="146"/>
      <c r="CY81" s="146"/>
      <c r="CZ81" s="146"/>
      <c r="DA81" s="146"/>
      <c r="DB81" s="146"/>
      <c r="DC81" s="146"/>
      <c r="DD81" s="146"/>
      <c r="DE81" s="146"/>
      <c r="DF81" s="146"/>
      <c r="DG81" s="146"/>
      <c r="DH81" s="146"/>
      <c r="DI81" s="146"/>
      <c r="DJ81" s="147"/>
      <c r="DK81" s="129">
        <v>0</v>
      </c>
      <c r="DL81" s="130"/>
      <c r="DM81" s="130"/>
      <c r="DN81" s="130"/>
      <c r="DO81" s="130"/>
      <c r="DP81" s="130"/>
      <c r="DQ81" s="130"/>
      <c r="DR81" s="130"/>
      <c r="DS81" s="130"/>
      <c r="DT81" s="130"/>
      <c r="DU81" s="130"/>
      <c r="DV81" s="130"/>
      <c r="DW81" s="130"/>
      <c r="DX81" s="131"/>
      <c r="DY81" s="129">
        <v>0</v>
      </c>
      <c r="DZ81" s="130"/>
      <c r="EA81" s="130"/>
      <c r="EB81" s="130"/>
      <c r="EC81" s="130"/>
      <c r="ED81" s="130"/>
      <c r="EE81" s="130"/>
      <c r="EF81" s="130"/>
      <c r="EG81" s="130"/>
      <c r="EH81" s="130"/>
      <c r="EI81" s="130"/>
      <c r="EJ81" s="130"/>
      <c r="EK81" s="131"/>
      <c r="EL81" s="129">
        <v>0</v>
      </c>
      <c r="EM81" s="130"/>
      <c r="EN81" s="130"/>
      <c r="EO81" s="130"/>
      <c r="EP81" s="130"/>
      <c r="EQ81" s="130"/>
      <c r="ER81" s="130"/>
      <c r="ES81" s="130"/>
      <c r="ET81" s="130"/>
      <c r="EU81" s="130"/>
      <c r="EV81" s="130"/>
      <c r="EW81" s="130"/>
      <c r="EX81" s="131"/>
      <c r="EY81" s="199"/>
      <c r="EZ81" s="200"/>
      <c r="FA81" s="200"/>
      <c r="FB81" s="200"/>
      <c r="FC81" s="200"/>
      <c r="FD81" s="200"/>
      <c r="FE81" s="200"/>
      <c r="FF81" s="200"/>
      <c r="FG81" s="200"/>
      <c r="FH81" s="200"/>
      <c r="FI81" s="200"/>
      <c r="FJ81" s="200"/>
      <c r="FK81" s="201"/>
    </row>
    <row r="82" spans="1:180" s="34" customFormat="1" ht="11.1" customHeight="1" x14ac:dyDescent="0.2">
      <c r="A82" s="173" t="s">
        <v>96</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3"/>
      <c r="CO82" s="184" t="s">
        <v>97</v>
      </c>
      <c r="CP82" s="185"/>
      <c r="CQ82" s="185"/>
      <c r="CR82" s="185"/>
      <c r="CS82" s="185"/>
      <c r="CT82" s="185"/>
      <c r="CU82" s="185"/>
      <c r="CV82" s="186"/>
      <c r="CW82" s="184" t="s">
        <v>338</v>
      </c>
      <c r="CX82" s="185"/>
      <c r="CY82" s="185"/>
      <c r="CZ82" s="185"/>
      <c r="DA82" s="185"/>
      <c r="DB82" s="185"/>
      <c r="DC82" s="185"/>
      <c r="DD82" s="185"/>
      <c r="DE82" s="185"/>
      <c r="DF82" s="185"/>
      <c r="DG82" s="185"/>
      <c r="DH82" s="185"/>
      <c r="DI82" s="185"/>
      <c r="DJ82" s="186"/>
      <c r="DK82" s="176">
        <f>DK83</f>
        <v>0</v>
      </c>
      <c r="DL82" s="177"/>
      <c r="DM82" s="177"/>
      <c r="DN82" s="177"/>
      <c r="DO82" s="177"/>
      <c r="DP82" s="177"/>
      <c r="DQ82" s="177"/>
      <c r="DR82" s="177"/>
      <c r="DS82" s="177"/>
      <c r="DT82" s="177"/>
      <c r="DU82" s="177"/>
      <c r="DV82" s="177"/>
      <c r="DW82" s="177"/>
      <c r="DX82" s="178"/>
      <c r="DY82" s="176">
        <f>DY83</f>
        <v>0</v>
      </c>
      <c r="DZ82" s="177"/>
      <c r="EA82" s="177"/>
      <c r="EB82" s="177"/>
      <c r="EC82" s="177"/>
      <c r="ED82" s="177"/>
      <c r="EE82" s="177"/>
      <c r="EF82" s="177"/>
      <c r="EG82" s="177"/>
      <c r="EH82" s="177"/>
      <c r="EI82" s="177"/>
      <c r="EJ82" s="177"/>
      <c r="EK82" s="178"/>
      <c r="EL82" s="176">
        <f>EL83</f>
        <v>0</v>
      </c>
      <c r="EM82" s="177"/>
      <c r="EN82" s="177"/>
      <c r="EO82" s="177"/>
      <c r="EP82" s="177"/>
      <c r="EQ82" s="177"/>
      <c r="ER82" s="177"/>
      <c r="ES82" s="177"/>
      <c r="ET82" s="177"/>
      <c r="EU82" s="177"/>
      <c r="EV82" s="177"/>
      <c r="EW82" s="177"/>
      <c r="EX82" s="178"/>
      <c r="EY82" s="179" t="s">
        <v>36</v>
      </c>
      <c r="EZ82" s="180"/>
      <c r="FA82" s="180"/>
      <c r="FB82" s="180"/>
      <c r="FC82" s="180"/>
      <c r="FD82" s="180"/>
      <c r="FE82" s="180"/>
      <c r="FF82" s="180"/>
      <c r="FG82" s="180"/>
      <c r="FH82" s="180"/>
      <c r="FI82" s="180"/>
      <c r="FJ82" s="180"/>
      <c r="FK82" s="181"/>
      <c r="FL82" s="1"/>
      <c r="FM82" s="1"/>
      <c r="FN82" s="1"/>
      <c r="FO82" s="1"/>
      <c r="FP82" s="1"/>
      <c r="FQ82" s="1"/>
      <c r="FR82" s="1"/>
      <c r="FS82" s="1"/>
      <c r="FT82" s="1"/>
      <c r="FU82" s="1"/>
      <c r="FV82" s="1"/>
      <c r="FW82" s="1"/>
      <c r="FX82" s="1"/>
    </row>
    <row r="83" spans="1:180" ht="21.75" customHeight="1" x14ac:dyDescent="0.2">
      <c r="A83" s="142" t="s">
        <v>98</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35" t="s">
        <v>99</v>
      </c>
      <c r="CP83" s="135"/>
      <c r="CQ83" s="135"/>
      <c r="CR83" s="135"/>
      <c r="CS83" s="135"/>
      <c r="CT83" s="135"/>
      <c r="CU83" s="135"/>
      <c r="CV83" s="135"/>
      <c r="CW83" s="135" t="s">
        <v>100</v>
      </c>
      <c r="CX83" s="135"/>
      <c r="CY83" s="135"/>
      <c r="CZ83" s="135"/>
      <c r="DA83" s="135"/>
      <c r="DB83" s="135"/>
      <c r="DC83" s="135"/>
      <c r="DD83" s="135"/>
      <c r="DE83" s="135"/>
      <c r="DF83" s="135"/>
      <c r="DG83" s="135"/>
      <c r="DH83" s="135"/>
      <c r="DI83" s="135"/>
      <c r="DJ83" s="135"/>
      <c r="DK83" s="126">
        <v>0</v>
      </c>
      <c r="DL83" s="126"/>
      <c r="DM83" s="126"/>
      <c r="DN83" s="126"/>
      <c r="DO83" s="126"/>
      <c r="DP83" s="126"/>
      <c r="DQ83" s="126"/>
      <c r="DR83" s="126"/>
      <c r="DS83" s="126"/>
      <c r="DT83" s="126"/>
      <c r="DU83" s="126"/>
      <c r="DV83" s="126"/>
      <c r="DW83" s="126"/>
      <c r="DX83" s="126"/>
      <c r="DY83" s="126">
        <v>0</v>
      </c>
      <c r="DZ83" s="126"/>
      <c r="EA83" s="126"/>
      <c r="EB83" s="126"/>
      <c r="EC83" s="126"/>
      <c r="ED83" s="126"/>
      <c r="EE83" s="126"/>
      <c r="EF83" s="126"/>
      <c r="EG83" s="126"/>
      <c r="EH83" s="126"/>
      <c r="EI83" s="126"/>
      <c r="EJ83" s="126"/>
      <c r="EK83" s="126"/>
      <c r="EL83" s="126">
        <v>0</v>
      </c>
      <c r="EM83" s="126"/>
      <c r="EN83" s="126"/>
      <c r="EO83" s="126"/>
      <c r="EP83" s="126"/>
      <c r="EQ83" s="126"/>
      <c r="ER83" s="126"/>
      <c r="ES83" s="126"/>
      <c r="ET83" s="126"/>
      <c r="EU83" s="126"/>
      <c r="EV83" s="126"/>
      <c r="EW83" s="126"/>
      <c r="EX83" s="126"/>
      <c r="EY83" s="125" t="s">
        <v>36</v>
      </c>
      <c r="EZ83" s="125"/>
      <c r="FA83" s="125"/>
      <c r="FB83" s="125"/>
      <c r="FC83" s="125"/>
      <c r="FD83" s="125"/>
      <c r="FE83" s="125"/>
      <c r="FF83" s="125"/>
      <c r="FG83" s="125"/>
      <c r="FH83" s="125"/>
      <c r="FI83" s="125"/>
      <c r="FJ83" s="125"/>
      <c r="FK83" s="125"/>
    </row>
    <row r="84" spans="1:180" ht="12.75" customHeight="1" x14ac:dyDescent="0.2">
      <c r="A84" s="153" t="s">
        <v>300</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5" t="s">
        <v>101</v>
      </c>
      <c r="CP84" s="155"/>
      <c r="CQ84" s="155"/>
      <c r="CR84" s="155"/>
      <c r="CS84" s="155"/>
      <c r="CT84" s="155"/>
      <c r="CU84" s="155"/>
      <c r="CV84" s="155"/>
      <c r="CW84" s="135" t="s">
        <v>36</v>
      </c>
      <c r="CX84" s="135"/>
      <c r="CY84" s="135"/>
      <c r="CZ84" s="135"/>
      <c r="DA84" s="135"/>
      <c r="DB84" s="135"/>
      <c r="DC84" s="135"/>
      <c r="DD84" s="135"/>
      <c r="DE84" s="135"/>
      <c r="DF84" s="135"/>
      <c r="DG84" s="135"/>
      <c r="DH84" s="135"/>
      <c r="DI84" s="135"/>
      <c r="DJ84" s="135"/>
      <c r="DK84" s="132">
        <f>DK85+DK86+DK87+DK102</f>
        <v>17803601</v>
      </c>
      <c r="DL84" s="132"/>
      <c r="DM84" s="132"/>
      <c r="DN84" s="132"/>
      <c r="DO84" s="132"/>
      <c r="DP84" s="132"/>
      <c r="DQ84" s="132"/>
      <c r="DR84" s="132"/>
      <c r="DS84" s="132"/>
      <c r="DT84" s="132"/>
      <c r="DU84" s="132"/>
      <c r="DV84" s="132"/>
      <c r="DW84" s="132"/>
      <c r="DX84" s="132"/>
      <c r="DY84" s="132">
        <f>DY85+DY86+DY87+DY102</f>
        <v>8102021</v>
      </c>
      <c r="DZ84" s="132"/>
      <c r="EA84" s="132"/>
      <c r="EB84" s="132"/>
      <c r="EC84" s="132"/>
      <c r="ED84" s="132"/>
      <c r="EE84" s="132"/>
      <c r="EF84" s="132"/>
      <c r="EG84" s="132"/>
      <c r="EH84" s="132"/>
      <c r="EI84" s="132"/>
      <c r="EJ84" s="132"/>
      <c r="EK84" s="132"/>
      <c r="EL84" s="132">
        <f>EL85+EL86+EL87+EL102</f>
        <v>3168361</v>
      </c>
      <c r="EM84" s="132"/>
      <c r="EN84" s="132"/>
      <c r="EO84" s="132"/>
      <c r="EP84" s="132"/>
      <c r="EQ84" s="132"/>
      <c r="ER84" s="132"/>
      <c r="ES84" s="132"/>
      <c r="ET84" s="132"/>
      <c r="EU84" s="132"/>
      <c r="EV84" s="132"/>
      <c r="EW84" s="132"/>
      <c r="EX84" s="132"/>
      <c r="EY84" s="125"/>
      <c r="EZ84" s="125"/>
      <c r="FA84" s="125"/>
      <c r="FB84" s="125"/>
      <c r="FC84" s="125"/>
      <c r="FD84" s="125"/>
      <c r="FE84" s="125"/>
      <c r="FF84" s="125"/>
      <c r="FG84" s="125"/>
      <c r="FH84" s="125"/>
      <c r="FI84" s="125"/>
      <c r="FJ84" s="125"/>
      <c r="FK84" s="125"/>
    </row>
    <row r="85" spans="1:180" ht="21.75" customHeight="1" x14ac:dyDescent="0.2">
      <c r="A85" s="142" t="s">
        <v>102</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35" t="s">
        <v>103</v>
      </c>
      <c r="CP85" s="135"/>
      <c r="CQ85" s="135"/>
      <c r="CR85" s="135"/>
      <c r="CS85" s="135"/>
      <c r="CT85" s="135"/>
      <c r="CU85" s="135"/>
      <c r="CV85" s="135"/>
      <c r="CW85" s="135" t="s">
        <v>104</v>
      </c>
      <c r="CX85" s="135"/>
      <c r="CY85" s="135"/>
      <c r="CZ85" s="135"/>
      <c r="DA85" s="135"/>
      <c r="DB85" s="135"/>
      <c r="DC85" s="135"/>
      <c r="DD85" s="135"/>
      <c r="DE85" s="135"/>
      <c r="DF85" s="135"/>
      <c r="DG85" s="135"/>
      <c r="DH85" s="135"/>
      <c r="DI85" s="135"/>
      <c r="DJ85" s="135"/>
      <c r="DK85" s="126">
        <v>0</v>
      </c>
      <c r="DL85" s="126"/>
      <c r="DM85" s="126"/>
      <c r="DN85" s="126"/>
      <c r="DO85" s="126"/>
      <c r="DP85" s="126"/>
      <c r="DQ85" s="126"/>
      <c r="DR85" s="126"/>
      <c r="DS85" s="126"/>
      <c r="DT85" s="126"/>
      <c r="DU85" s="126"/>
      <c r="DV85" s="126"/>
      <c r="DW85" s="126"/>
      <c r="DX85" s="126"/>
      <c r="DY85" s="126">
        <v>0</v>
      </c>
      <c r="DZ85" s="126"/>
      <c r="EA85" s="126"/>
      <c r="EB85" s="126"/>
      <c r="EC85" s="126"/>
      <c r="ED85" s="126"/>
      <c r="EE85" s="126"/>
      <c r="EF85" s="126"/>
      <c r="EG85" s="126"/>
      <c r="EH85" s="126"/>
      <c r="EI85" s="126"/>
      <c r="EJ85" s="126"/>
      <c r="EK85" s="126"/>
      <c r="EL85" s="126">
        <v>0</v>
      </c>
      <c r="EM85" s="126"/>
      <c r="EN85" s="126"/>
      <c r="EO85" s="126"/>
      <c r="EP85" s="126"/>
      <c r="EQ85" s="126"/>
      <c r="ER85" s="126"/>
      <c r="ES85" s="126"/>
      <c r="ET85" s="126"/>
      <c r="EU85" s="126"/>
      <c r="EV85" s="126"/>
      <c r="EW85" s="126"/>
      <c r="EX85" s="126"/>
      <c r="EY85" s="125"/>
      <c r="EZ85" s="125"/>
      <c r="FA85" s="125"/>
      <c r="FB85" s="125"/>
      <c r="FC85" s="125"/>
      <c r="FD85" s="125"/>
      <c r="FE85" s="125"/>
      <c r="FF85" s="125"/>
      <c r="FG85" s="125"/>
      <c r="FH85" s="125"/>
      <c r="FI85" s="125"/>
      <c r="FJ85" s="125"/>
      <c r="FK85" s="125"/>
    </row>
    <row r="86" spans="1:180" x14ac:dyDescent="0.2">
      <c r="A86" s="142" t="s">
        <v>221</v>
      </c>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35" t="s">
        <v>105</v>
      </c>
      <c r="CP86" s="135"/>
      <c r="CQ86" s="135"/>
      <c r="CR86" s="135"/>
      <c r="CS86" s="135"/>
      <c r="CT86" s="135"/>
      <c r="CU86" s="135"/>
      <c r="CV86" s="135"/>
      <c r="CW86" s="135" t="s">
        <v>107</v>
      </c>
      <c r="CX86" s="135"/>
      <c r="CY86" s="135"/>
      <c r="CZ86" s="135"/>
      <c r="DA86" s="135"/>
      <c r="DB86" s="135"/>
      <c r="DC86" s="135"/>
      <c r="DD86" s="135"/>
      <c r="DE86" s="135"/>
      <c r="DF86" s="135"/>
      <c r="DG86" s="135"/>
      <c r="DH86" s="135"/>
      <c r="DI86" s="135"/>
      <c r="DJ86" s="135"/>
      <c r="DK86" s="126">
        <v>0</v>
      </c>
      <c r="DL86" s="126"/>
      <c r="DM86" s="126"/>
      <c r="DN86" s="126"/>
      <c r="DO86" s="126"/>
      <c r="DP86" s="126"/>
      <c r="DQ86" s="126"/>
      <c r="DR86" s="126"/>
      <c r="DS86" s="126"/>
      <c r="DT86" s="126"/>
      <c r="DU86" s="126"/>
      <c r="DV86" s="126"/>
      <c r="DW86" s="126"/>
      <c r="DX86" s="126"/>
      <c r="DY86" s="126">
        <v>0</v>
      </c>
      <c r="DZ86" s="126"/>
      <c r="EA86" s="126"/>
      <c r="EB86" s="126"/>
      <c r="EC86" s="126"/>
      <c r="ED86" s="126"/>
      <c r="EE86" s="126"/>
      <c r="EF86" s="126"/>
      <c r="EG86" s="126"/>
      <c r="EH86" s="126"/>
      <c r="EI86" s="126"/>
      <c r="EJ86" s="126"/>
      <c r="EK86" s="126"/>
      <c r="EL86" s="126">
        <v>0</v>
      </c>
      <c r="EM86" s="126"/>
      <c r="EN86" s="126"/>
      <c r="EO86" s="126"/>
      <c r="EP86" s="126"/>
      <c r="EQ86" s="126"/>
      <c r="ER86" s="126"/>
      <c r="ES86" s="126"/>
      <c r="ET86" s="126"/>
      <c r="EU86" s="126"/>
      <c r="EV86" s="126"/>
      <c r="EW86" s="126"/>
      <c r="EX86" s="126"/>
      <c r="EY86" s="125"/>
      <c r="EZ86" s="125"/>
      <c r="FA86" s="125"/>
      <c r="FB86" s="125"/>
      <c r="FC86" s="125"/>
      <c r="FD86" s="125"/>
      <c r="FE86" s="125"/>
      <c r="FF86" s="125"/>
      <c r="FG86" s="125"/>
      <c r="FH86" s="125"/>
      <c r="FI86" s="125"/>
      <c r="FJ86" s="125"/>
      <c r="FK86" s="125"/>
    </row>
    <row r="87" spans="1:180" ht="11.25" customHeight="1" x14ac:dyDescent="0.2">
      <c r="A87" s="142" t="s">
        <v>108</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35" t="s">
        <v>106</v>
      </c>
      <c r="CP87" s="135"/>
      <c r="CQ87" s="135"/>
      <c r="CR87" s="135"/>
      <c r="CS87" s="135"/>
      <c r="CT87" s="135"/>
      <c r="CU87" s="135"/>
      <c r="CV87" s="135"/>
      <c r="CW87" s="135" t="s">
        <v>109</v>
      </c>
      <c r="CX87" s="135"/>
      <c r="CY87" s="135"/>
      <c r="CZ87" s="135"/>
      <c r="DA87" s="135"/>
      <c r="DB87" s="135"/>
      <c r="DC87" s="135"/>
      <c r="DD87" s="135"/>
      <c r="DE87" s="135"/>
      <c r="DF87" s="135"/>
      <c r="DG87" s="135"/>
      <c r="DH87" s="135"/>
      <c r="DI87" s="135"/>
      <c r="DJ87" s="135"/>
      <c r="DK87" s="126">
        <f>DK88+DK89+DK90+DK91+DK92+DK93+DK94+DK95+DK96+DK97+DK98+DK99+DK100+DK101</f>
        <v>16385101</v>
      </c>
      <c r="DL87" s="126"/>
      <c r="DM87" s="126"/>
      <c r="DN87" s="126"/>
      <c r="DO87" s="126"/>
      <c r="DP87" s="126"/>
      <c r="DQ87" s="126"/>
      <c r="DR87" s="126"/>
      <c r="DS87" s="126"/>
      <c r="DT87" s="126"/>
      <c r="DU87" s="126"/>
      <c r="DV87" s="126"/>
      <c r="DW87" s="126"/>
      <c r="DX87" s="126"/>
      <c r="DY87" s="126">
        <f>SUM(DY88:EK101)</f>
        <v>8093521</v>
      </c>
      <c r="DZ87" s="126"/>
      <c r="EA87" s="126"/>
      <c r="EB87" s="126"/>
      <c r="EC87" s="126"/>
      <c r="ED87" s="126"/>
      <c r="EE87" s="126"/>
      <c r="EF87" s="126"/>
      <c r="EG87" s="126"/>
      <c r="EH87" s="126"/>
      <c r="EI87" s="126"/>
      <c r="EJ87" s="126"/>
      <c r="EK87" s="126"/>
      <c r="EL87" s="126">
        <f>SUM(EL88:EX101)</f>
        <v>3159861</v>
      </c>
      <c r="EM87" s="126"/>
      <c r="EN87" s="126"/>
      <c r="EO87" s="126"/>
      <c r="EP87" s="126"/>
      <c r="EQ87" s="126"/>
      <c r="ER87" s="126"/>
      <c r="ES87" s="126"/>
      <c r="ET87" s="126"/>
      <c r="EU87" s="126"/>
      <c r="EV87" s="126"/>
      <c r="EW87" s="126"/>
      <c r="EX87" s="126"/>
      <c r="EY87" s="125"/>
      <c r="EZ87" s="125"/>
      <c r="FA87" s="125"/>
      <c r="FB87" s="125"/>
      <c r="FC87" s="125"/>
      <c r="FD87" s="125"/>
      <c r="FE87" s="125"/>
      <c r="FF87" s="125"/>
      <c r="FG87" s="125"/>
      <c r="FH87" s="125"/>
      <c r="FI87" s="125"/>
      <c r="FJ87" s="125"/>
      <c r="FK87" s="125"/>
    </row>
    <row r="88" spans="1:180" s="7" customFormat="1" ht="21.75" customHeight="1" x14ac:dyDescent="0.2">
      <c r="A88" s="133" t="s">
        <v>235</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5" t="s">
        <v>302</v>
      </c>
      <c r="CP88" s="135"/>
      <c r="CQ88" s="135"/>
      <c r="CR88" s="135"/>
      <c r="CS88" s="135"/>
      <c r="CT88" s="135"/>
      <c r="CU88" s="135"/>
      <c r="CV88" s="135"/>
      <c r="CW88" s="135" t="s">
        <v>109</v>
      </c>
      <c r="CX88" s="135"/>
      <c r="CY88" s="135"/>
      <c r="CZ88" s="135"/>
      <c r="DA88" s="135"/>
      <c r="DB88" s="135"/>
      <c r="DC88" s="135"/>
      <c r="DD88" s="135"/>
      <c r="DE88" s="135"/>
      <c r="DF88" s="135"/>
      <c r="DG88" s="135"/>
      <c r="DH88" s="135"/>
      <c r="DI88" s="135"/>
      <c r="DJ88" s="135"/>
      <c r="DK88" s="126">
        <v>104810</v>
      </c>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5"/>
      <c r="EZ88" s="125"/>
      <c r="FA88" s="125"/>
      <c r="FB88" s="125"/>
      <c r="FC88" s="125"/>
      <c r="FD88" s="125"/>
      <c r="FE88" s="125"/>
      <c r="FF88" s="125"/>
      <c r="FG88" s="125"/>
      <c r="FH88" s="125"/>
      <c r="FI88" s="125"/>
      <c r="FJ88" s="125"/>
      <c r="FK88" s="125"/>
    </row>
    <row r="89" spans="1:180" s="7" customFormat="1" ht="11.25" customHeight="1" x14ac:dyDescent="0.2">
      <c r="A89" s="148" t="s">
        <v>216</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4" t="s">
        <v>303</v>
      </c>
      <c r="CP89" s="144"/>
      <c r="CQ89" s="144"/>
      <c r="CR89" s="144"/>
      <c r="CS89" s="144"/>
      <c r="CT89" s="144"/>
      <c r="CU89" s="144"/>
      <c r="CV89" s="144"/>
      <c r="CW89" s="144" t="s">
        <v>109</v>
      </c>
      <c r="CX89" s="144"/>
      <c r="CY89" s="144"/>
      <c r="CZ89" s="144"/>
      <c r="DA89" s="144"/>
      <c r="DB89" s="144"/>
      <c r="DC89" s="144"/>
      <c r="DD89" s="144"/>
      <c r="DE89" s="144"/>
      <c r="DF89" s="144"/>
      <c r="DG89" s="144"/>
      <c r="DH89" s="144"/>
      <c r="DI89" s="144"/>
      <c r="DJ89" s="144"/>
      <c r="DK89" s="127">
        <v>230000</v>
      </c>
      <c r="DL89" s="127"/>
      <c r="DM89" s="127"/>
      <c r="DN89" s="127"/>
      <c r="DO89" s="127"/>
      <c r="DP89" s="127"/>
      <c r="DQ89" s="127"/>
      <c r="DR89" s="127"/>
      <c r="DS89" s="127"/>
      <c r="DT89" s="127"/>
      <c r="DU89" s="127"/>
      <c r="DV89" s="127"/>
      <c r="DW89" s="127"/>
      <c r="DX89" s="127"/>
      <c r="DY89" s="127">
        <v>230000</v>
      </c>
      <c r="DZ89" s="127"/>
      <c r="EA89" s="127"/>
      <c r="EB89" s="127"/>
      <c r="EC89" s="127"/>
      <c r="ED89" s="127"/>
      <c r="EE89" s="127"/>
      <c r="EF89" s="127"/>
      <c r="EG89" s="127"/>
      <c r="EH89" s="127"/>
      <c r="EI89" s="127"/>
      <c r="EJ89" s="127"/>
      <c r="EK89" s="127"/>
      <c r="EL89" s="127">
        <v>0</v>
      </c>
      <c r="EM89" s="127"/>
      <c r="EN89" s="127"/>
      <c r="EO89" s="127"/>
      <c r="EP89" s="127"/>
      <c r="EQ89" s="127"/>
      <c r="ER89" s="127"/>
      <c r="ES89" s="127"/>
      <c r="ET89" s="127"/>
      <c r="EU89" s="127"/>
      <c r="EV89" s="127"/>
      <c r="EW89" s="127"/>
      <c r="EX89" s="127"/>
      <c r="EY89" s="124"/>
      <c r="EZ89" s="124"/>
      <c r="FA89" s="124"/>
      <c r="FB89" s="124"/>
      <c r="FC89" s="124"/>
      <c r="FD89" s="124"/>
      <c r="FE89" s="124"/>
      <c r="FF89" s="124"/>
      <c r="FG89" s="124"/>
      <c r="FH89" s="124"/>
      <c r="FI89" s="124"/>
      <c r="FJ89" s="124"/>
      <c r="FK89" s="124"/>
    </row>
    <row r="90" spans="1:180" s="7" customFormat="1" ht="11.25" customHeight="1" x14ac:dyDescent="0.2">
      <c r="A90" s="148" t="s">
        <v>218</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4" t="s">
        <v>304</v>
      </c>
      <c r="CP90" s="144"/>
      <c r="CQ90" s="144"/>
      <c r="CR90" s="144"/>
      <c r="CS90" s="144"/>
      <c r="CT90" s="144"/>
      <c r="CU90" s="144"/>
      <c r="CV90" s="144"/>
      <c r="CW90" s="144" t="s">
        <v>109</v>
      </c>
      <c r="CX90" s="144"/>
      <c r="CY90" s="144"/>
      <c r="CZ90" s="144"/>
      <c r="DA90" s="144"/>
      <c r="DB90" s="144"/>
      <c r="DC90" s="144"/>
      <c r="DD90" s="144"/>
      <c r="DE90" s="144"/>
      <c r="DF90" s="144"/>
      <c r="DG90" s="144"/>
      <c r="DH90" s="144"/>
      <c r="DI90" s="144"/>
      <c r="DJ90" s="144"/>
      <c r="DK90" s="127">
        <v>91500</v>
      </c>
      <c r="DL90" s="127"/>
      <c r="DM90" s="127"/>
      <c r="DN90" s="127"/>
      <c r="DO90" s="127"/>
      <c r="DP90" s="127"/>
      <c r="DQ90" s="127"/>
      <c r="DR90" s="127"/>
      <c r="DS90" s="127"/>
      <c r="DT90" s="127"/>
      <c r="DU90" s="127"/>
      <c r="DV90" s="127"/>
      <c r="DW90" s="127"/>
      <c r="DX90" s="127"/>
      <c r="DY90" s="127">
        <v>1500</v>
      </c>
      <c r="DZ90" s="127"/>
      <c r="EA90" s="127"/>
      <c r="EB90" s="127"/>
      <c r="EC90" s="127"/>
      <c r="ED90" s="127"/>
      <c r="EE90" s="127"/>
      <c r="EF90" s="127"/>
      <c r="EG90" s="127"/>
      <c r="EH90" s="127"/>
      <c r="EI90" s="127"/>
      <c r="EJ90" s="127"/>
      <c r="EK90" s="127"/>
      <c r="EL90" s="127">
        <v>1500</v>
      </c>
      <c r="EM90" s="127"/>
      <c r="EN90" s="127"/>
      <c r="EO90" s="127"/>
      <c r="EP90" s="127"/>
      <c r="EQ90" s="127"/>
      <c r="ER90" s="127"/>
      <c r="ES90" s="127"/>
      <c r="ET90" s="127"/>
      <c r="EU90" s="127"/>
      <c r="EV90" s="127"/>
      <c r="EW90" s="127"/>
      <c r="EX90" s="127"/>
      <c r="EY90" s="124"/>
      <c r="EZ90" s="124"/>
      <c r="FA90" s="124"/>
      <c r="FB90" s="124"/>
      <c r="FC90" s="124"/>
      <c r="FD90" s="124"/>
      <c r="FE90" s="124"/>
      <c r="FF90" s="124"/>
      <c r="FG90" s="124"/>
      <c r="FH90" s="124"/>
      <c r="FI90" s="124"/>
      <c r="FJ90" s="124"/>
      <c r="FK90" s="124"/>
    </row>
    <row r="91" spans="1:180" s="7" customFormat="1" ht="11.25" customHeight="1" x14ac:dyDescent="0.2">
      <c r="A91" s="148" t="s">
        <v>219</v>
      </c>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4" t="s">
        <v>305</v>
      </c>
      <c r="CP91" s="144"/>
      <c r="CQ91" s="144"/>
      <c r="CR91" s="144"/>
      <c r="CS91" s="144"/>
      <c r="CT91" s="144"/>
      <c r="CU91" s="144"/>
      <c r="CV91" s="144"/>
      <c r="CW91" s="144" t="s">
        <v>109</v>
      </c>
      <c r="CX91" s="144"/>
      <c r="CY91" s="144"/>
      <c r="CZ91" s="144"/>
      <c r="DA91" s="144"/>
      <c r="DB91" s="144"/>
      <c r="DC91" s="144"/>
      <c r="DD91" s="144"/>
      <c r="DE91" s="144"/>
      <c r="DF91" s="144"/>
      <c r="DG91" s="144"/>
      <c r="DH91" s="144"/>
      <c r="DI91" s="144"/>
      <c r="DJ91" s="144"/>
      <c r="DK91" s="127">
        <v>0</v>
      </c>
      <c r="DL91" s="127"/>
      <c r="DM91" s="127"/>
      <c r="DN91" s="127"/>
      <c r="DO91" s="127"/>
      <c r="DP91" s="127"/>
      <c r="DQ91" s="127"/>
      <c r="DR91" s="127"/>
      <c r="DS91" s="127"/>
      <c r="DT91" s="127"/>
      <c r="DU91" s="127"/>
      <c r="DV91" s="127"/>
      <c r="DW91" s="127"/>
      <c r="DX91" s="127"/>
      <c r="DY91" s="127">
        <v>0</v>
      </c>
      <c r="DZ91" s="127"/>
      <c r="EA91" s="127"/>
      <c r="EB91" s="127"/>
      <c r="EC91" s="127"/>
      <c r="ED91" s="127"/>
      <c r="EE91" s="127"/>
      <c r="EF91" s="127"/>
      <c r="EG91" s="127"/>
      <c r="EH91" s="127"/>
      <c r="EI91" s="127"/>
      <c r="EJ91" s="127"/>
      <c r="EK91" s="127"/>
      <c r="EL91" s="127">
        <v>0</v>
      </c>
      <c r="EM91" s="127"/>
      <c r="EN91" s="127"/>
      <c r="EO91" s="127"/>
      <c r="EP91" s="127"/>
      <c r="EQ91" s="127"/>
      <c r="ER91" s="127"/>
      <c r="ES91" s="127"/>
      <c r="ET91" s="127"/>
      <c r="EU91" s="127"/>
      <c r="EV91" s="127"/>
      <c r="EW91" s="127"/>
      <c r="EX91" s="127"/>
      <c r="EY91" s="124"/>
      <c r="EZ91" s="124"/>
      <c r="FA91" s="124"/>
      <c r="FB91" s="124"/>
      <c r="FC91" s="124"/>
      <c r="FD91" s="124"/>
      <c r="FE91" s="124"/>
      <c r="FF91" s="124"/>
      <c r="FG91" s="124"/>
      <c r="FH91" s="124"/>
      <c r="FI91" s="124"/>
      <c r="FJ91" s="124"/>
      <c r="FK91" s="124"/>
    </row>
    <row r="92" spans="1:180" s="7" customFormat="1" ht="11.25" customHeight="1" x14ac:dyDescent="0.2">
      <c r="A92" s="148" t="s">
        <v>220</v>
      </c>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4" t="s">
        <v>306</v>
      </c>
      <c r="CP92" s="144"/>
      <c r="CQ92" s="144"/>
      <c r="CR92" s="144"/>
      <c r="CS92" s="144"/>
      <c r="CT92" s="144"/>
      <c r="CU92" s="144"/>
      <c r="CV92" s="144"/>
      <c r="CW92" s="144" t="s">
        <v>109</v>
      </c>
      <c r="CX92" s="144"/>
      <c r="CY92" s="144"/>
      <c r="CZ92" s="144"/>
      <c r="DA92" s="144"/>
      <c r="DB92" s="144"/>
      <c r="DC92" s="144"/>
      <c r="DD92" s="144"/>
      <c r="DE92" s="144"/>
      <c r="DF92" s="144"/>
      <c r="DG92" s="144"/>
      <c r="DH92" s="144"/>
      <c r="DI92" s="144"/>
      <c r="DJ92" s="144"/>
      <c r="DK92" s="127">
        <v>1908253</v>
      </c>
      <c r="DL92" s="127"/>
      <c r="DM92" s="127"/>
      <c r="DN92" s="127"/>
      <c r="DO92" s="127"/>
      <c r="DP92" s="127"/>
      <c r="DQ92" s="127"/>
      <c r="DR92" s="127"/>
      <c r="DS92" s="127"/>
      <c r="DT92" s="127"/>
      <c r="DU92" s="127"/>
      <c r="DV92" s="127"/>
      <c r="DW92" s="127"/>
      <c r="DX92" s="127"/>
      <c r="DY92" s="127">
        <v>50000</v>
      </c>
      <c r="DZ92" s="127"/>
      <c r="EA92" s="127"/>
      <c r="EB92" s="127"/>
      <c r="EC92" s="127"/>
      <c r="ED92" s="127"/>
      <c r="EE92" s="127"/>
      <c r="EF92" s="127"/>
      <c r="EG92" s="127"/>
      <c r="EH92" s="127"/>
      <c r="EI92" s="127"/>
      <c r="EJ92" s="127"/>
      <c r="EK92" s="127"/>
      <c r="EL92" s="127">
        <v>50000</v>
      </c>
      <c r="EM92" s="127"/>
      <c r="EN92" s="127"/>
      <c r="EO92" s="127"/>
      <c r="EP92" s="127"/>
      <c r="EQ92" s="127"/>
      <c r="ER92" s="127"/>
      <c r="ES92" s="127"/>
      <c r="ET92" s="127"/>
      <c r="EU92" s="127"/>
      <c r="EV92" s="127"/>
      <c r="EW92" s="127"/>
      <c r="EX92" s="127"/>
      <c r="EY92" s="124"/>
      <c r="EZ92" s="124"/>
      <c r="FA92" s="124"/>
      <c r="FB92" s="124"/>
      <c r="FC92" s="124"/>
      <c r="FD92" s="124"/>
      <c r="FE92" s="124"/>
      <c r="FF92" s="124"/>
      <c r="FG92" s="124"/>
      <c r="FH92" s="124"/>
      <c r="FI92" s="124"/>
      <c r="FJ92" s="124"/>
      <c r="FK92" s="124"/>
    </row>
    <row r="93" spans="1:180" s="7" customFormat="1" ht="11.25" customHeight="1" x14ac:dyDescent="0.2">
      <c r="A93" s="148" t="s">
        <v>222</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4" t="s">
        <v>307</v>
      </c>
      <c r="CP93" s="144"/>
      <c r="CQ93" s="144"/>
      <c r="CR93" s="144"/>
      <c r="CS93" s="144"/>
      <c r="CT93" s="144"/>
      <c r="CU93" s="144"/>
      <c r="CV93" s="144"/>
      <c r="CW93" s="144" t="s">
        <v>109</v>
      </c>
      <c r="CX93" s="144"/>
      <c r="CY93" s="144"/>
      <c r="CZ93" s="144"/>
      <c r="DA93" s="144"/>
      <c r="DB93" s="144"/>
      <c r="DC93" s="144"/>
      <c r="DD93" s="144"/>
      <c r="DE93" s="144"/>
      <c r="DF93" s="144"/>
      <c r="DG93" s="144"/>
      <c r="DH93" s="144"/>
      <c r="DI93" s="144"/>
      <c r="DJ93" s="144"/>
      <c r="DK93" s="127">
        <f>12323857-38319</f>
        <v>12285538</v>
      </c>
      <c r="DL93" s="127"/>
      <c r="DM93" s="127"/>
      <c r="DN93" s="127"/>
      <c r="DO93" s="127"/>
      <c r="DP93" s="127"/>
      <c r="DQ93" s="127"/>
      <c r="DR93" s="127"/>
      <c r="DS93" s="127"/>
      <c r="DT93" s="127"/>
      <c r="DU93" s="127"/>
      <c r="DV93" s="127"/>
      <c r="DW93" s="127"/>
      <c r="DX93" s="127"/>
      <c r="DY93" s="127">
        <v>6225021</v>
      </c>
      <c r="DZ93" s="127"/>
      <c r="EA93" s="127"/>
      <c r="EB93" s="127"/>
      <c r="EC93" s="127"/>
      <c r="ED93" s="127"/>
      <c r="EE93" s="127"/>
      <c r="EF93" s="127"/>
      <c r="EG93" s="127"/>
      <c r="EH93" s="127"/>
      <c r="EI93" s="127"/>
      <c r="EJ93" s="127"/>
      <c r="EK93" s="127"/>
      <c r="EL93" s="127">
        <v>2968361</v>
      </c>
      <c r="EM93" s="127"/>
      <c r="EN93" s="127"/>
      <c r="EO93" s="127"/>
      <c r="EP93" s="127"/>
      <c r="EQ93" s="127"/>
      <c r="ER93" s="127"/>
      <c r="ES93" s="127"/>
      <c r="ET93" s="127"/>
      <c r="EU93" s="127"/>
      <c r="EV93" s="127"/>
      <c r="EW93" s="127"/>
      <c r="EX93" s="127"/>
      <c r="EY93" s="124"/>
      <c r="EZ93" s="124"/>
      <c r="FA93" s="124"/>
      <c r="FB93" s="124"/>
      <c r="FC93" s="124"/>
      <c r="FD93" s="124"/>
      <c r="FE93" s="124"/>
      <c r="FF93" s="124"/>
      <c r="FG93" s="124"/>
      <c r="FH93" s="124"/>
      <c r="FI93" s="124"/>
      <c r="FJ93" s="124"/>
      <c r="FK93" s="124"/>
    </row>
    <row r="94" spans="1:180" s="7" customFormat="1" ht="11.25" customHeight="1" x14ac:dyDescent="0.2">
      <c r="A94" s="148" t="s">
        <v>223</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4" t="s">
        <v>308</v>
      </c>
      <c r="CP94" s="144"/>
      <c r="CQ94" s="144"/>
      <c r="CR94" s="144"/>
      <c r="CS94" s="144"/>
      <c r="CT94" s="144"/>
      <c r="CU94" s="144"/>
      <c r="CV94" s="144"/>
      <c r="CW94" s="144" t="s">
        <v>109</v>
      </c>
      <c r="CX94" s="144"/>
      <c r="CY94" s="144"/>
      <c r="CZ94" s="144"/>
      <c r="DA94" s="144"/>
      <c r="DB94" s="144"/>
      <c r="DC94" s="144"/>
      <c r="DD94" s="144"/>
      <c r="DE94" s="144"/>
      <c r="DF94" s="144"/>
      <c r="DG94" s="144"/>
      <c r="DH94" s="144"/>
      <c r="DI94" s="144"/>
      <c r="DJ94" s="144"/>
      <c r="DK94" s="127">
        <v>8000</v>
      </c>
      <c r="DL94" s="127"/>
      <c r="DM94" s="127"/>
      <c r="DN94" s="127"/>
      <c r="DO94" s="127"/>
      <c r="DP94" s="127"/>
      <c r="DQ94" s="127"/>
      <c r="DR94" s="127"/>
      <c r="DS94" s="127"/>
      <c r="DT94" s="127"/>
      <c r="DU94" s="127"/>
      <c r="DV94" s="127"/>
      <c r="DW94" s="127"/>
      <c r="DX94" s="127"/>
      <c r="DY94" s="127">
        <v>0</v>
      </c>
      <c r="DZ94" s="127"/>
      <c r="EA94" s="127"/>
      <c r="EB94" s="127"/>
      <c r="EC94" s="127"/>
      <c r="ED94" s="127"/>
      <c r="EE94" s="127"/>
      <c r="EF94" s="127"/>
      <c r="EG94" s="127"/>
      <c r="EH94" s="127"/>
      <c r="EI94" s="127"/>
      <c r="EJ94" s="127"/>
      <c r="EK94" s="127"/>
      <c r="EL94" s="127">
        <v>0</v>
      </c>
      <c r="EM94" s="127"/>
      <c r="EN94" s="127"/>
      <c r="EO94" s="127"/>
      <c r="EP94" s="127"/>
      <c r="EQ94" s="127"/>
      <c r="ER94" s="127"/>
      <c r="ES94" s="127"/>
      <c r="ET94" s="127"/>
      <c r="EU94" s="127"/>
      <c r="EV94" s="127"/>
      <c r="EW94" s="127"/>
      <c r="EX94" s="127"/>
      <c r="EY94" s="124"/>
      <c r="EZ94" s="124"/>
      <c r="FA94" s="124"/>
      <c r="FB94" s="124"/>
      <c r="FC94" s="124"/>
      <c r="FD94" s="124"/>
      <c r="FE94" s="124"/>
      <c r="FF94" s="124"/>
      <c r="FG94" s="124"/>
      <c r="FH94" s="124"/>
      <c r="FI94" s="124"/>
      <c r="FJ94" s="124"/>
      <c r="FK94" s="124"/>
    </row>
    <row r="95" spans="1:180" s="7" customFormat="1" ht="11.25" customHeight="1" x14ac:dyDescent="0.2">
      <c r="A95" s="133" t="s">
        <v>227</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c r="BY95" s="134"/>
      <c r="BZ95" s="134"/>
      <c r="CA95" s="134"/>
      <c r="CB95" s="134"/>
      <c r="CC95" s="134"/>
      <c r="CD95" s="134"/>
      <c r="CE95" s="134"/>
      <c r="CF95" s="134"/>
      <c r="CG95" s="134"/>
      <c r="CH95" s="134"/>
      <c r="CI95" s="134"/>
      <c r="CJ95" s="134"/>
      <c r="CK95" s="134"/>
      <c r="CL95" s="134"/>
      <c r="CM95" s="134"/>
      <c r="CN95" s="134"/>
      <c r="CO95" s="135" t="s">
        <v>309</v>
      </c>
      <c r="CP95" s="135"/>
      <c r="CQ95" s="135"/>
      <c r="CR95" s="135"/>
      <c r="CS95" s="135"/>
      <c r="CT95" s="135"/>
      <c r="CU95" s="135"/>
      <c r="CV95" s="135"/>
      <c r="CW95" s="135" t="s">
        <v>109</v>
      </c>
      <c r="CX95" s="135"/>
      <c r="CY95" s="135"/>
      <c r="CZ95" s="135"/>
      <c r="DA95" s="135"/>
      <c r="DB95" s="135"/>
      <c r="DC95" s="135"/>
      <c r="DD95" s="135"/>
      <c r="DE95" s="135"/>
      <c r="DF95" s="135"/>
      <c r="DG95" s="135"/>
      <c r="DH95" s="135"/>
      <c r="DI95" s="135"/>
      <c r="DJ95" s="135"/>
      <c r="DK95" s="126">
        <v>0</v>
      </c>
      <c r="DL95" s="126"/>
      <c r="DM95" s="126"/>
      <c r="DN95" s="126"/>
      <c r="DO95" s="126"/>
      <c r="DP95" s="126"/>
      <c r="DQ95" s="126"/>
      <c r="DR95" s="126"/>
      <c r="DS95" s="126"/>
      <c r="DT95" s="126"/>
      <c r="DU95" s="126"/>
      <c r="DV95" s="126"/>
      <c r="DW95" s="126"/>
      <c r="DX95" s="126"/>
      <c r="DY95" s="126">
        <v>0</v>
      </c>
      <c r="DZ95" s="126"/>
      <c r="EA95" s="126"/>
      <c r="EB95" s="126"/>
      <c r="EC95" s="126"/>
      <c r="ED95" s="126"/>
      <c r="EE95" s="126"/>
      <c r="EF95" s="126"/>
      <c r="EG95" s="126"/>
      <c r="EH95" s="126"/>
      <c r="EI95" s="126"/>
      <c r="EJ95" s="126"/>
      <c r="EK95" s="126"/>
      <c r="EL95" s="126">
        <v>0</v>
      </c>
      <c r="EM95" s="126"/>
      <c r="EN95" s="126"/>
      <c r="EO95" s="126"/>
      <c r="EP95" s="126"/>
      <c r="EQ95" s="126"/>
      <c r="ER95" s="126"/>
      <c r="ES95" s="126"/>
      <c r="ET95" s="126"/>
      <c r="EU95" s="126"/>
      <c r="EV95" s="126"/>
      <c r="EW95" s="126"/>
      <c r="EX95" s="126"/>
      <c r="EY95" s="125"/>
      <c r="EZ95" s="125"/>
      <c r="FA95" s="125"/>
      <c r="FB95" s="125"/>
      <c r="FC95" s="125"/>
      <c r="FD95" s="125"/>
      <c r="FE95" s="125"/>
      <c r="FF95" s="125"/>
      <c r="FG95" s="125"/>
      <c r="FH95" s="125"/>
      <c r="FI95" s="125"/>
      <c r="FJ95" s="125"/>
      <c r="FK95" s="125"/>
    </row>
    <row r="96" spans="1:180" ht="11.25" customHeight="1" x14ac:dyDescent="0.2">
      <c r="A96" s="133" t="s">
        <v>228</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c r="CF96" s="134"/>
      <c r="CG96" s="134"/>
      <c r="CH96" s="134"/>
      <c r="CI96" s="134"/>
      <c r="CJ96" s="134"/>
      <c r="CK96" s="134"/>
      <c r="CL96" s="134"/>
      <c r="CM96" s="134"/>
      <c r="CN96" s="134"/>
      <c r="CO96" s="125">
        <v>2639</v>
      </c>
      <c r="CP96" s="125"/>
      <c r="CQ96" s="125"/>
      <c r="CR96" s="125"/>
      <c r="CS96" s="125"/>
      <c r="CT96" s="125"/>
      <c r="CU96" s="125"/>
      <c r="CV96" s="125"/>
      <c r="CW96" s="125">
        <v>244</v>
      </c>
      <c r="CX96" s="125"/>
      <c r="CY96" s="125"/>
      <c r="CZ96" s="125"/>
      <c r="DA96" s="125"/>
      <c r="DB96" s="125"/>
      <c r="DC96" s="125"/>
      <c r="DD96" s="125"/>
      <c r="DE96" s="125"/>
      <c r="DF96" s="125"/>
      <c r="DG96" s="125"/>
      <c r="DH96" s="125"/>
      <c r="DI96" s="125"/>
      <c r="DJ96" s="125"/>
      <c r="DK96" s="126">
        <v>0</v>
      </c>
      <c r="DL96" s="126"/>
      <c r="DM96" s="126"/>
      <c r="DN96" s="126"/>
      <c r="DO96" s="126"/>
      <c r="DP96" s="126"/>
      <c r="DQ96" s="126"/>
      <c r="DR96" s="126"/>
      <c r="DS96" s="126"/>
      <c r="DT96" s="126"/>
      <c r="DU96" s="126"/>
      <c r="DV96" s="126"/>
      <c r="DW96" s="126"/>
      <c r="DX96" s="126"/>
      <c r="DY96" s="126">
        <v>0</v>
      </c>
      <c r="DZ96" s="126"/>
      <c r="EA96" s="126"/>
      <c r="EB96" s="126"/>
      <c r="EC96" s="126"/>
      <c r="ED96" s="126"/>
      <c r="EE96" s="126"/>
      <c r="EF96" s="126"/>
      <c r="EG96" s="126"/>
      <c r="EH96" s="126"/>
      <c r="EI96" s="126"/>
      <c r="EJ96" s="126"/>
      <c r="EK96" s="126"/>
      <c r="EL96" s="126">
        <v>0</v>
      </c>
      <c r="EM96" s="126"/>
      <c r="EN96" s="126"/>
      <c r="EO96" s="126"/>
      <c r="EP96" s="126"/>
      <c r="EQ96" s="126"/>
      <c r="ER96" s="126"/>
      <c r="ES96" s="126"/>
      <c r="ET96" s="126"/>
      <c r="EU96" s="126"/>
      <c r="EV96" s="126"/>
      <c r="EW96" s="126"/>
      <c r="EX96" s="126"/>
      <c r="EY96" s="125"/>
      <c r="EZ96" s="125"/>
      <c r="FA96" s="125"/>
      <c r="FB96" s="125"/>
      <c r="FC96" s="125"/>
      <c r="FD96" s="125"/>
      <c r="FE96" s="125"/>
      <c r="FF96" s="125"/>
      <c r="FG96" s="125"/>
      <c r="FH96" s="125"/>
      <c r="FI96" s="125"/>
      <c r="FJ96" s="125"/>
      <c r="FK96" s="125"/>
    </row>
    <row r="97" spans="1:167" s="7" customFormat="1" ht="11.25" customHeight="1" x14ac:dyDescent="0.2">
      <c r="A97" s="148" t="s">
        <v>229</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24">
        <v>2640</v>
      </c>
      <c r="CP97" s="124"/>
      <c r="CQ97" s="124"/>
      <c r="CR97" s="124"/>
      <c r="CS97" s="124"/>
      <c r="CT97" s="124"/>
      <c r="CU97" s="124"/>
      <c r="CV97" s="124"/>
      <c r="CW97" s="124">
        <v>244</v>
      </c>
      <c r="CX97" s="124"/>
      <c r="CY97" s="124"/>
      <c r="CZ97" s="124"/>
      <c r="DA97" s="124"/>
      <c r="DB97" s="124"/>
      <c r="DC97" s="124"/>
      <c r="DD97" s="124"/>
      <c r="DE97" s="124"/>
      <c r="DF97" s="124"/>
      <c r="DG97" s="124"/>
      <c r="DH97" s="124"/>
      <c r="DI97" s="124"/>
      <c r="DJ97" s="124"/>
      <c r="DK97" s="127">
        <v>180000</v>
      </c>
      <c r="DL97" s="127"/>
      <c r="DM97" s="127"/>
      <c r="DN97" s="127"/>
      <c r="DO97" s="127"/>
      <c r="DP97" s="127"/>
      <c r="DQ97" s="127"/>
      <c r="DR97" s="127"/>
      <c r="DS97" s="127"/>
      <c r="DT97" s="127"/>
      <c r="DU97" s="127"/>
      <c r="DV97" s="127"/>
      <c r="DW97" s="127"/>
      <c r="DX97" s="127"/>
      <c r="DY97" s="127">
        <v>180000</v>
      </c>
      <c r="DZ97" s="127"/>
      <c r="EA97" s="127"/>
      <c r="EB97" s="127"/>
      <c r="EC97" s="127"/>
      <c r="ED97" s="127"/>
      <c r="EE97" s="127"/>
      <c r="EF97" s="127"/>
      <c r="EG97" s="127"/>
      <c r="EH97" s="127"/>
      <c r="EI97" s="127"/>
      <c r="EJ97" s="127"/>
      <c r="EK97" s="127"/>
      <c r="EL97" s="127">
        <v>5000</v>
      </c>
      <c r="EM97" s="127"/>
      <c r="EN97" s="127"/>
      <c r="EO97" s="127"/>
      <c r="EP97" s="127"/>
      <c r="EQ97" s="127"/>
      <c r="ER97" s="127"/>
      <c r="ES97" s="127"/>
      <c r="ET97" s="127"/>
      <c r="EU97" s="127"/>
      <c r="EV97" s="127"/>
      <c r="EW97" s="127"/>
      <c r="EX97" s="127"/>
      <c r="EY97" s="124"/>
      <c r="EZ97" s="124"/>
      <c r="FA97" s="124"/>
      <c r="FB97" s="124"/>
      <c r="FC97" s="124"/>
      <c r="FD97" s="124"/>
      <c r="FE97" s="124"/>
      <c r="FF97" s="124"/>
      <c r="FG97" s="124"/>
      <c r="FH97" s="124"/>
      <c r="FI97" s="124"/>
      <c r="FJ97" s="124"/>
      <c r="FK97" s="124"/>
    </row>
    <row r="98" spans="1:167" s="7" customFormat="1" ht="11.25" customHeight="1" x14ac:dyDescent="0.2">
      <c r="A98" s="133" t="s">
        <v>230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4"/>
      <c r="CB98" s="134"/>
      <c r="CC98" s="134"/>
      <c r="CD98" s="134"/>
      <c r="CE98" s="134"/>
      <c r="CF98" s="134"/>
      <c r="CG98" s="134"/>
      <c r="CH98" s="134"/>
      <c r="CI98" s="134"/>
      <c r="CJ98" s="134"/>
      <c r="CK98" s="134"/>
      <c r="CL98" s="134"/>
      <c r="CM98" s="134"/>
      <c r="CN98" s="134"/>
      <c r="CO98" s="125">
        <v>2641</v>
      </c>
      <c r="CP98" s="125"/>
      <c r="CQ98" s="125"/>
      <c r="CR98" s="125"/>
      <c r="CS98" s="125"/>
      <c r="CT98" s="125"/>
      <c r="CU98" s="125"/>
      <c r="CV98" s="125"/>
      <c r="CW98" s="125">
        <v>244</v>
      </c>
      <c r="CX98" s="125"/>
      <c r="CY98" s="125"/>
      <c r="CZ98" s="125"/>
      <c r="DA98" s="125"/>
      <c r="DB98" s="125"/>
      <c r="DC98" s="125"/>
      <c r="DD98" s="125"/>
      <c r="DE98" s="125"/>
      <c r="DF98" s="125"/>
      <c r="DG98" s="125"/>
      <c r="DH98" s="125"/>
      <c r="DI98" s="125"/>
      <c r="DJ98" s="125"/>
      <c r="DK98" s="126">
        <v>0</v>
      </c>
      <c r="DL98" s="126"/>
      <c r="DM98" s="126"/>
      <c r="DN98" s="126"/>
      <c r="DO98" s="126"/>
      <c r="DP98" s="126"/>
      <c r="DQ98" s="126"/>
      <c r="DR98" s="126"/>
      <c r="DS98" s="126"/>
      <c r="DT98" s="126"/>
      <c r="DU98" s="126"/>
      <c r="DV98" s="126"/>
      <c r="DW98" s="126"/>
      <c r="DX98" s="126"/>
      <c r="DY98" s="126">
        <v>0</v>
      </c>
      <c r="DZ98" s="126"/>
      <c r="EA98" s="126"/>
      <c r="EB98" s="126"/>
      <c r="EC98" s="126"/>
      <c r="ED98" s="126"/>
      <c r="EE98" s="126"/>
      <c r="EF98" s="126"/>
      <c r="EG98" s="126"/>
      <c r="EH98" s="126"/>
      <c r="EI98" s="126"/>
      <c r="EJ98" s="126"/>
      <c r="EK98" s="126"/>
      <c r="EL98" s="126">
        <v>0</v>
      </c>
      <c r="EM98" s="126"/>
      <c r="EN98" s="126"/>
      <c r="EO98" s="126"/>
      <c r="EP98" s="126"/>
      <c r="EQ98" s="126"/>
      <c r="ER98" s="126"/>
      <c r="ES98" s="126"/>
      <c r="ET98" s="126"/>
      <c r="EU98" s="126"/>
      <c r="EV98" s="126"/>
      <c r="EW98" s="126"/>
      <c r="EX98" s="126"/>
      <c r="EY98" s="125"/>
      <c r="EZ98" s="125"/>
      <c r="FA98" s="125"/>
      <c r="FB98" s="125"/>
      <c r="FC98" s="125"/>
      <c r="FD98" s="125"/>
      <c r="FE98" s="125"/>
      <c r="FF98" s="125"/>
      <c r="FG98" s="125"/>
      <c r="FH98" s="125"/>
      <c r="FI98" s="125"/>
      <c r="FJ98" s="125"/>
      <c r="FK98" s="125"/>
    </row>
    <row r="99" spans="1:167" s="7" customFormat="1" ht="11.25" customHeight="1" x14ac:dyDescent="0.2">
      <c r="A99" s="133" t="s">
        <v>231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25">
        <v>2642</v>
      </c>
      <c r="CP99" s="125"/>
      <c r="CQ99" s="125"/>
      <c r="CR99" s="125"/>
      <c r="CS99" s="125"/>
      <c r="CT99" s="125"/>
      <c r="CU99" s="125"/>
      <c r="CV99" s="125"/>
      <c r="CW99" s="125">
        <v>244</v>
      </c>
      <c r="CX99" s="125"/>
      <c r="CY99" s="125"/>
      <c r="CZ99" s="125"/>
      <c r="DA99" s="125"/>
      <c r="DB99" s="125"/>
      <c r="DC99" s="125"/>
      <c r="DD99" s="125"/>
      <c r="DE99" s="125"/>
      <c r="DF99" s="125"/>
      <c r="DG99" s="125"/>
      <c r="DH99" s="125"/>
      <c r="DI99" s="125"/>
      <c r="DJ99" s="125"/>
      <c r="DK99" s="126">
        <v>0</v>
      </c>
      <c r="DL99" s="126"/>
      <c r="DM99" s="126"/>
      <c r="DN99" s="126"/>
      <c r="DO99" s="126"/>
      <c r="DP99" s="126"/>
      <c r="DQ99" s="126"/>
      <c r="DR99" s="126"/>
      <c r="DS99" s="126"/>
      <c r="DT99" s="126"/>
      <c r="DU99" s="126"/>
      <c r="DV99" s="126"/>
      <c r="DW99" s="126"/>
      <c r="DX99" s="126"/>
      <c r="DY99" s="126">
        <v>0</v>
      </c>
      <c r="DZ99" s="126"/>
      <c r="EA99" s="126"/>
      <c r="EB99" s="126"/>
      <c r="EC99" s="126"/>
      <c r="ED99" s="126"/>
      <c r="EE99" s="126"/>
      <c r="EF99" s="126"/>
      <c r="EG99" s="126"/>
      <c r="EH99" s="126"/>
      <c r="EI99" s="126"/>
      <c r="EJ99" s="126"/>
      <c r="EK99" s="126"/>
      <c r="EL99" s="126">
        <v>0</v>
      </c>
      <c r="EM99" s="126"/>
      <c r="EN99" s="126"/>
      <c r="EO99" s="126"/>
      <c r="EP99" s="126"/>
      <c r="EQ99" s="126"/>
      <c r="ER99" s="126"/>
      <c r="ES99" s="126"/>
      <c r="ET99" s="126"/>
      <c r="EU99" s="126"/>
      <c r="EV99" s="126"/>
      <c r="EW99" s="126"/>
      <c r="EX99" s="126"/>
      <c r="EY99" s="125"/>
      <c r="EZ99" s="125"/>
      <c r="FA99" s="125"/>
      <c r="FB99" s="125"/>
      <c r="FC99" s="125"/>
      <c r="FD99" s="125"/>
      <c r="FE99" s="125"/>
      <c r="FF99" s="125"/>
      <c r="FG99" s="125"/>
      <c r="FH99" s="125"/>
      <c r="FI99" s="125"/>
      <c r="FJ99" s="125"/>
      <c r="FK99" s="125"/>
    </row>
    <row r="100" spans="1:167" s="7" customFormat="1" ht="11.25" customHeight="1" x14ac:dyDescent="0.2">
      <c r="A100" s="148" t="s">
        <v>232</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24">
        <v>2643</v>
      </c>
      <c r="CP100" s="124"/>
      <c r="CQ100" s="124"/>
      <c r="CR100" s="124"/>
      <c r="CS100" s="124"/>
      <c r="CT100" s="124"/>
      <c r="CU100" s="124"/>
      <c r="CV100" s="124"/>
      <c r="CW100" s="124">
        <v>244</v>
      </c>
      <c r="CX100" s="124"/>
      <c r="CY100" s="124"/>
      <c r="CZ100" s="124"/>
      <c r="DA100" s="124"/>
      <c r="DB100" s="124"/>
      <c r="DC100" s="124"/>
      <c r="DD100" s="124"/>
      <c r="DE100" s="124"/>
      <c r="DF100" s="124"/>
      <c r="DG100" s="124"/>
      <c r="DH100" s="124"/>
      <c r="DI100" s="124"/>
      <c r="DJ100" s="124"/>
      <c r="DK100" s="127">
        <v>1577000</v>
      </c>
      <c r="DL100" s="127"/>
      <c r="DM100" s="127"/>
      <c r="DN100" s="127"/>
      <c r="DO100" s="127"/>
      <c r="DP100" s="127"/>
      <c r="DQ100" s="127"/>
      <c r="DR100" s="127"/>
      <c r="DS100" s="127"/>
      <c r="DT100" s="127"/>
      <c r="DU100" s="127"/>
      <c r="DV100" s="127"/>
      <c r="DW100" s="127"/>
      <c r="DX100" s="127"/>
      <c r="DY100" s="127">
        <v>1407000</v>
      </c>
      <c r="DZ100" s="127"/>
      <c r="EA100" s="127"/>
      <c r="EB100" s="127"/>
      <c r="EC100" s="127"/>
      <c r="ED100" s="127"/>
      <c r="EE100" s="127"/>
      <c r="EF100" s="127"/>
      <c r="EG100" s="127"/>
      <c r="EH100" s="127"/>
      <c r="EI100" s="127"/>
      <c r="EJ100" s="127"/>
      <c r="EK100" s="127"/>
      <c r="EL100" s="127">
        <v>135000</v>
      </c>
      <c r="EM100" s="127"/>
      <c r="EN100" s="127"/>
      <c r="EO100" s="127"/>
      <c r="EP100" s="127"/>
      <c r="EQ100" s="127"/>
      <c r="ER100" s="127"/>
      <c r="ES100" s="127"/>
      <c r="ET100" s="127"/>
      <c r="EU100" s="127"/>
      <c r="EV100" s="127"/>
      <c r="EW100" s="127"/>
      <c r="EX100" s="127"/>
      <c r="EY100" s="124"/>
      <c r="EZ100" s="124"/>
      <c r="FA100" s="124"/>
      <c r="FB100" s="124"/>
      <c r="FC100" s="124"/>
      <c r="FD100" s="124"/>
      <c r="FE100" s="124"/>
      <c r="FF100" s="124"/>
      <c r="FG100" s="124"/>
      <c r="FH100" s="124"/>
      <c r="FI100" s="124"/>
      <c r="FJ100" s="124"/>
      <c r="FK100" s="124"/>
    </row>
    <row r="101" spans="1:167" s="7" customFormat="1" ht="11.25" customHeight="1" x14ac:dyDescent="0.2">
      <c r="A101" s="133" t="s">
        <v>236</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c r="CO101" s="125">
        <v>2644</v>
      </c>
      <c r="CP101" s="125"/>
      <c r="CQ101" s="125"/>
      <c r="CR101" s="125"/>
      <c r="CS101" s="125"/>
      <c r="CT101" s="125"/>
      <c r="CU101" s="125"/>
      <c r="CV101" s="125"/>
      <c r="CW101" s="125">
        <v>244</v>
      </c>
      <c r="CX101" s="125"/>
      <c r="CY101" s="125"/>
      <c r="CZ101" s="125"/>
      <c r="DA101" s="125"/>
      <c r="DB101" s="125"/>
      <c r="DC101" s="125"/>
      <c r="DD101" s="125"/>
      <c r="DE101" s="125"/>
      <c r="DF101" s="125"/>
      <c r="DG101" s="125"/>
      <c r="DH101" s="125"/>
      <c r="DI101" s="125"/>
      <c r="DJ101" s="125"/>
      <c r="DK101" s="126">
        <v>0</v>
      </c>
      <c r="DL101" s="126"/>
      <c r="DM101" s="126"/>
      <c r="DN101" s="126"/>
      <c r="DO101" s="126"/>
      <c r="DP101" s="126"/>
      <c r="DQ101" s="126"/>
      <c r="DR101" s="126"/>
      <c r="DS101" s="126"/>
      <c r="DT101" s="126"/>
      <c r="DU101" s="126"/>
      <c r="DV101" s="126"/>
      <c r="DW101" s="126"/>
      <c r="DX101" s="126"/>
      <c r="DY101" s="126">
        <v>0</v>
      </c>
      <c r="DZ101" s="126"/>
      <c r="EA101" s="126"/>
      <c r="EB101" s="126"/>
      <c r="EC101" s="126"/>
      <c r="ED101" s="126"/>
      <c r="EE101" s="126"/>
      <c r="EF101" s="126"/>
      <c r="EG101" s="126"/>
      <c r="EH101" s="126"/>
      <c r="EI101" s="126"/>
      <c r="EJ101" s="126"/>
      <c r="EK101" s="126"/>
      <c r="EL101" s="126">
        <v>0</v>
      </c>
      <c r="EM101" s="126"/>
      <c r="EN101" s="126"/>
      <c r="EO101" s="126"/>
      <c r="EP101" s="126"/>
      <c r="EQ101" s="126"/>
      <c r="ER101" s="126"/>
      <c r="ES101" s="126"/>
      <c r="ET101" s="126"/>
      <c r="EU101" s="126"/>
      <c r="EV101" s="126"/>
      <c r="EW101" s="126"/>
      <c r="EX101" s="126"/>
      <c r="EY101" s="125"/>
      <c r="EZ101" s="125"/>
      <c r="FA101" s="125"/>
      <c r="FB101" s="125"/>
      <c r="FC101" s="125"/>
      <c r="FD101" s="125"/>
      <c r="FE101" s="125"/>
      <c r="FF101" s="125"/>
      <c r="FG101" s="125"/>
      <c r="FH101" s="125"/>
      <c r="FI101" s="125"/>
      <c r="FJ101" s="125"/>
      <c r="FK101" s="125"/>
    </row>
    <row r="102" spans="1:167" s="37" customFormat="1" ht="11.25" customHeight="1" x14ac:dyDescent="0.2">
      <c r="A102" s="172" t="s">
        <v>301</v>
      </c>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4"/>
      <c r="CO102" s="179">
        <v>2650</v>
      </c>
      <c r="CP102" s="180"/>
      <c r="CQ102" s="180"/>
      <c r="CR102" s="180"/>
      <c r="CS102" s="180"/>
      <c r="CT102" s="180"/>
      <c r="CU102" s="180"/>
      <c r="CV102" s="181"/>
      <c r="CW102" s="179">
        <v>247</v>
      </c>
      <c r="CX102" s="180"/>
      <c r="CY102" s="180"/>
      <c r="CZ102" s="180"/>
      <c r="DA102" s="180"/>
      <c r="DB102" s="180"/>
      <c r="DC102" s="180"/>
      <c r="DD102" s="180"/>
      <c r="DE102" s="180"/>
      <c r="DF102" s="180"/>
      <c r="DG102" s="180"/>
      <c r="DH102" s="180"/>
      <c r="DI102" s="180"/>
      <c r="DJ102" s="181"/>
      <c r="DK102" s="251">
        <v>1418500</v>
      </c>
      <c r="DL102" s="252"/>
      <c r="DM102" s="252"/>
      <c r="DN102" s="252"/>
      <c r="DO102" s="252"/>
      <c r="DP102" s="252"/>
      <c r="DQ102" s="252"/>
      <c r="DR102" s="252"/>
      <c r="DS102" s="252"/>
      <c r="DT102" s="252"/>
      <c r="DU102" s="252"/>
      <c r="DV102" s="252"/>
      <c r="DW102" s="253"/>
      <c r="DX102" s="38"/>
      <c r="DY102" s="251">
        <v>8500</v>
      </c>
      <c r="DZ102" s="252"/>
      <c r="EA102" s="252"/>
      <c r="EB102" s="252"/>
      <c r="EC102" s="252"/>
      <c r="ED102" s="252"/>
      <c r="EE102" s="252"/>
      <c r="EF102" s="252"/>
      <c r="EG102" s="252"/>
      <c r="EH102" s="252"/>
      <c r="EI102" s="252"/>
      <c r="EJ102" s="252"/>
      <c r="EK102" s="253"/>
      <c r="EL102" s="251">
        <v>8500</v>
      </c>
      <c r="EM102" s="252"/>
      <c r="EN102" s="252"/>
      <c r="EO102" s="252"/>
      <c r="EP102" s="252"/>
      <c r="EQ102" s="252"/>
      <c r="ER102" s="252"/>
      <c r="ES102" s="252"/>
      <c r="ET102" s="252"/>
      <c r="EU102" s="252"/>
      <c r="EV102" s="252"/>
      <c r="EW102" s="252"/>
      <c r="EX102" s="253"/>
      <c r="EY102" s="179"/>
      <c r="EZ102" s="180"/>
      <c r="FA102" s="180"/>
      <c r="FB102" s="180"/>
      <c r="FC102" s="180"/>
      <c r="FD102" s="180"/>
      <c r="FE102" s="180"/>
      <c r="FF102" s="180"/>
      <c r="FG102" s="180"/>
      <c r="FH102" s="180"/>
      <c r="FI102" s="180"/>
      <c r="FJ102" s="180"/>
      <c r="FK102" s="181"/>
    </row>
    <row r="103" spans="1:167" s="7" customFormat="1" ht="11.25" customHeight="1" x14ac:dyDescent="0.2">
      <c r="A103" s="173" t="s">
        <v>226</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5"/>
      <c r="CO103" s="155" t="s">
        <v>217</v>
      </c>
      <c r="CP103" s="155"/>
      <c r="CQ103" s="155"/>
      <c r="CR103" s="155"/>
      <c r="CS103" s="155"/>
      <c r="CT103" s="155"/>
      <c r="CU103" s="155"/>
      <c r="CV103" s="155"/>
      <c r="CW103" s="155" t="s">
        <v>110</v>
      </c>
      <c r="CX103" s="155"/>
      <c r="CY103" s="155"/>
      <c r="CZ103" s="155"/>
      <c r="DA103" s="155"/>
      <c r="DB103" s="155"/>
      <c r="DC103" s="155"/>
      <c r="DD103" s="155"/>
      <c r="DE103" s="155"/>
      <c r="DF103" s="155"/>
      <c r="DG103" s="155"/>
      <c r="DH103" s="155"/>
      <c r="DI103" s="155"/>
      <c r="DJ103" s="155"/>
      <c r="DK103" s="126">
        <f>DK104+DK105</f>
        <v>0</v>
      </c>
      <c r="DL103" s="126"/>
      <c r="DM103" s="126"/>
      <c r="DN103" s="126"/>
      <c r="DO103" s="126"/>
      <c r="DP103" s="126"/>
      <c r="DQ103" s="126"/>
      <c r="DR103" s="126"/>
      <c r="DS103" s="126"/>
      <c r="DT103" s="126"/>
      <c r="DU103" s="126"/>
      <c r="DV103" s="126"/>
      <c r="DW103" s="126"/>
      <c r="DX103" s="126"/>
      <c r="DY103" s="126">
        <f>DY104+DY105</f>
        <v>0</v>
      </c>
      <c r="DZ103" s="126"/>
      <c r="EA103" s="126"/>
      <c r="EB103" s="126"/>
      <c r="EC103" s="126"/>
      <c r="ED103" s="126"/>
      <c r="EE103" s="126"/>
      <c r="EF103" s="126"/>
      <c r="EG103" s="126"/>
      <c r="EH103" s="126"/>
      <c r="EI103" s="126"/>
      <c r="EJ103" s="126"/>
      <c r="EK103" s="126"/>
      <c r="EL103" s="126">
        <f>EL104+EL105</f>
        <v>0</v>
      </c>
      <c r="EM103" s="126"/>
      <c r="EN103" s="126"/>
      <c r="EO103" s="126"/>
      <c r="EP103" s="126"/>
      <c r="EQ103" s="126"/>
      <c r="ER103" s="126"/>
      <c r="ES103" s="126"/>
      <c r="ET103" s="126"/>
      <c r="EU103" s="126"/>
      <c r="EV103" s="126"/>
      <c r="EW103" s="126"/>
      <c r="EX103" s="126"/>
      <c r="EY103" s="125"/>
      <c r="EZ103" s="125"/>
      <c r="FA103" s="125"/>
      <c r="FB103" s="125"/>
      <c r="FC103" s="125"/>
      <c r="FD103" s="125"/>
      <c r="FE103" s="125"/>
      <c r="FF103" s="125"/>
      <c r="FG103" s="125"/>
      <c r="FH103" s="125"/>
      <c r="FI103" s="125"/>
      <c r="FJ103" s="125"/>
      <c r="FK103" s="125"/>
    </row>
    <row r="104" spans="1:167" ht="20.25" customHeight="1" x14ac:dyDescent="0.2">
      <c r="A104" s="172" t="s">
        <v>224</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9"/>
      <c r="CO104" s="135" t="s">
        <v>233</v>
      </c>
      <c r="CP104" s="135"/>
      <c r="CQ104" s="135"/>
      <c r="CR104" s="135"/>
      <c r="CS104" s="135"/>
      <c r="CT104" s="135"/>
      <c r="CU104" s="135"/>
      <c r="CV104" s="135"/>
      <c r="CW104" s="135" t="s">
        <v>111</v>
      </c>
      <c r="CX104" s="135"/>
      <c r="CY104" s="135"/>
      <c r="CZ104" s="135"/>
      <c r="DA104" s="135"/>
      <c r="DB104" s="135"/>
      <c r="DC104" s="135"/>
      <c r="DD104" s="135"/>
      <c r="DE104" s="135"/>
      <c r="DF104" s="135"/>
      <c r="DG104" s="135"/>
      <c r="DH104" s="135"/>
      <c r="DI104" s="135"/>
      <c r="DJ104" s="135"/>
      <c r="DK104" s="126">
        <v>0</v>
      </c>
      <c r="DL104" s="126"/>
      <c r="DM104" s="126"/>
      <c r="DN104" s="126"/>
      <c r="DO104" s="126"/>
      <c r="DP104" s="126"/>
      <c r="DQ104" s="126"/>
      <c r="DR104" s="126"/>
      <c r="DS104" s="126"/>
      <c r="DT104" s="126"/>
      <c r="DU104" s="126"/>
      <c r="DV104" s="126"/>
      <c r="DW104" s="126"/>
      <c r="DX104" s="126"/>
      <c r="DY104" s="126">
        <v>0</v>
      </c>
      <c r="DZ104" s="126"/>
      <c r="EA104" s="126"/>
      <c r="EB104" s="126"/>
      <c r="EC104" s="126"/>
      <c r="ED104" s="126"/>
      <c r="EE104" s="126"/>
      <c r="EF104" s="126"/>
      <c r="EG104" s="126"/>
      <c r="EH104" s="126"/>
      <c r="EI104" s="126"/>
      <c r="EJ104" s="126"/>
      <c r="EK104" s="126"/>
      <c r="EL104" s="126">
        <v>0</v>
      </c>
      <c r="EM104" s="126"/>
      <c r="EN104" s="126"/>
      <c r="EO104" s="126"/>
      <c r="EP104" s="126"/>
      <c r="EQ104" s="126"/>
      <c r="ER104" s="126"/>
      <c r="ES104" s="126"/>
      <c r="ET104" s="126"/>
      <c r="EU104" s="126"/>
      <c r="EV104" s="126"/>
      <c r="EW104" s="126"/>
      <c r="EX104" s="126"/>
      <c r="EY104" s="125"/>
      <c r="EZ104" s="125"/>
      <c r="FA104" s="125"/>
      <c r="FB104" s="125"/>
      <c r="FC104" s="125"/>
      <c r="FD104" s="125"/>
      <c r="FE104" s="125"/>
      <c r="FF104" s="125"/>
      <c r="FG104" s="125"/>
      <c r="FH104" s="125"/>
      <c r="FI104" s="125"/>
      <c r="FJ104" s="125"/>
      <c r="FK104" s="125"/>
    </row>
    <row r="105" spans="1:167" ht="14.25" customHeight="1" x14ac:dyDescent="0.2">
      <c r="A105" s="172" t="s">
        <v>225</v>
      </c>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9"/>
      <c r="CO105" s="135" t="s">
        <v>234</v>
      </c>
      <c r="CP105" s="135"/>
      <c r="CQ105" s="135"/>
      <c r="CR105" s="135"/>
      <c r="CS105" s="135"/>
      <c r="CT105" s="135"/>
      <c r="CU105" s="135"/>
      <c r="CV105" s="135"/>
      <c r="CW105" s="135" t="s">
        <v>112</v>
      </c>
      <c r="CX105" s="135"/>
      <c r="CY105" s="135"/>
      <c r="CZ105" s="135"/>
      <c r="DA105" s="135"/>
      <c r="DB105" s="135"/>
      <c r="DC105" s="135"/>
      <c r="DD105" s="135"/>
      <c r="DE105" s="135"/>
      <c r="DF105" s="135"/>
      <c r="DG105" s="135"/>
      <c r="DH105" s="135"/>
      <c r="DI105" s="135"/>
      <c r="DJ105" s="135"/>
      <c r="DK105" s="126">
        <v>0</v>
      </c>
      <c r="DL105" s="126"/>
      <c r="DM105" s="126"/>
      <c r="DN105" s="126"/>
      <c r="DO105" s="126"/>
      <c r="DP105" s="126"/>
      <c r="DQ105" s="126"/>
      <c r="DR105" s="126"/>
      <c r="DS105" s="126"/>
      <c r="DT105" s="126"/>
      <c r="DU105" s="126"/>
      <c r="DV105" s="126"/>
      <c r="DW105" s="126"/>
      <c r="DX105" s="126"/>
      <c r="DY105" s="126">
        <v>0</v>
      </c>
      <c r="DZ105" s="126"/>
      <c r="EA105" s="126"/>
      <c r="EB105" s="126"/>
      <c r="EC105" s="126"/>
      <c r="ED105" s="126"/>
      <c r="EE105" s="126"/>
      <c r="EF105" s="126"/>
      <c r="EG105" s="126"/>
      <c r="EH105" s="126"/>
      <c r="EI105" s="126"/>
      <c r="EJ105" s="126"/>
      <c r="EK105" s="126"/>
      <c r="EL105" s="126">
        <v>0</v>
      </c>
      <c r="EM105" s="126"/>
      <c r="EN105" s="126"/>
      <c r="EO105" s="126"/>
      <c r="EP105" s="126"/>
      <c r="EQ105" s="126"/>
      <c r="ER105" s="126"/>
      <c r="ES105" s="126"/>
      <c r="ET105" s="126"/>
      <c r="EU105" s="126"/>
      <c r="EV105" s="126"/>
      <c r="EW105" s="126"/>
      <c r="EX105" s="126"/>
      <c r="EY105" s="125"/>
      <c r="EZ105" s="125"/>
      <c r="FA105" s="125"/>
      <c r="FB105" s="125"/>
      <c r="FC105" s="125"/>
      <c r="FD105" s="125"/>
      <c r="FE105" s="125"/>
      <c r="FF105" s="125"/>
      <c r="FG105" s="125"/>
      <c r="FH105" s="125"/>
      <c r="FI105" s="125"/>
      <c r="FJ105" s="125"/>
      <c r="FK105" s="125"/>
    </row>
    <row r="106" spans="1:167" ht="12.75" customHeight="1" x14ac:dyDescent="0.2">
      <c r="A106" s="169" t="s">
        <v>238</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55" t="s">
        <v>113</v>
      </c>
      <c r="CP106" s="155"/>
      <c r="CQ106" s="155"/>
      <c r="CR106" s="155"/>
      <c r="CS106" s="155"/>
      <c r="CT106" s="155"/>
      <c r="CU106" s="155"/>
      <c r="CV106" s="155"/>
      <c r="CW106" s="155" t="s">
        <v>277</v>
      </c>
      <c r="CX106" s="155"/>
      <c r="CY106" s="155"/>
      <c r="CZ106" s="155"/>
      <c r="DA106" s="155"/>
      <c r="DB106" s="155"/>
      <c r="DC106" s="155"/>
      <c r="DD106" s="155"/>
      <c r="DE106" s="155"/>
      <c r="DF106" s="155"/>
      <c r="DG106" s="155"/>
      <c r="DH106" s="155"/>
      <c r="DI106" s="155"/>
      <c r="DJ106" s="155"/>
      <c r="DK106" s="132">
        <f>DK107+DK108</f>
        <v>-370961</v>
      </c>
      <c r="DL106" s="132"/>
      <c r="DM106" s="132"/>
      <c r="DN106" s="132"/>
      <c r="DO106" s="132"/>
      <c r="DP106" s="132"/>
      <c r="DQ106" s="132"/>
      <c r="DR106" s="132"/>
      <c r="DS106" s="132"/>
      <c r="DT106" s="132"/>
      <c r="DU106" s="132"/>
      <c r="DV106" s="132"/>
      <c r="DW106" s="132"/>
      <c r="DX106" s="132"/>
      <c r="DY106" s="132">
        <f>DY107+DY108</f>
        <v>-370961</v>
      </c>
      <c r="DZ106" s="132"/>
      <c r="EA106" s="132"/>
      <c r="EB106" s="132"/>
      <c r="EC106" s="132"/>
      <c r="ED106" s="132"/>
      <c r="EE106" s="132"/>
      <c r="EF106" s="132"/>
      <c r="EG106" s="132"/>
      <c r="EH106" s="132"/>
      <c r="EI106" s="132"/>
      <c r="EJ106" s="132"/>
      <c r="EK106" s="132"/>
      <c r="EL106" s="132">
        <f>EL107+EL108</f>
        <v>-370961</v>
      </c>
      <c r="EM106" s="132"/>
      <c r="EN106" s="132"/>
      <c r="EO106" s="132"/>
      <c r="EP106" s="132"/>
      <c r="EQ106" s="132"/>
      <c r="ER106" s="132"/>
      <c r="ES106" s="132"/>
      <c r="ET106" s="132"/>
      <c r="EU106" s="132"/>
      <c r="EV106" s="132"/>
      <c r="EW106" s="132"/>
      <c r="EX106" s="132"/>
      <c r="EY106" s="125" t="s">
        <v>36</v>
      </c>
      <c r="EZ106" s="125"/>
      <c r="FA106" s="125"/>
      <c r="FB106" s="125"/>
      <c r="FC106" s="125"/>
      <c r="FD106" s="125"/>
      <c r="FE106" s="125"/>
      <c r="FF106" s="125"/>
      <c r="FG106" s="125"/>
      <c r="FH106" s="125"/>
      <c r="FI106" s="125"/>
      <c r="FJ106" s="125"/>
      <c r="FK106" s="125"/>
    </row>
    <row r="107" spans="1:167" ht="22.5" customHeight="1" x14ac:dyDescent="0.2">
      <c r="A107" s="170" t="s">
        <v>241</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171"/>
      <c r="CK107" s="171"/>
      <c r="CL107" s="171"/>
      <c r="CM107" s="171"/>
      <c r="CN107" s="171"/>
      <c r="CO107" s="144" t="s">
        <v>114</v>
      </c>
      <c r="CP107" s="144"/>
      <c r="CQ107" s="144"/>
      <c r="CR107" s="144"/>
      <c r="CS107" s="144"/>
      <c r="CT107" s="144"/>
      <c r="CU107" s="144"/>
      <c r="CV107" s="144"/>
      <c r="CW107" s="144" t="s">
        <v>277</v>
      </c>
      <c r="CX107" s="144"/>
      <c r="CY107" s="144"/>
      <c r="CZ107" s="144"/>
      <c r="DA107" s="144"/>
      <c r="DB107" s="144"/>
      <c r="DC107" s="144"/>
      <c r="DD107" s="144"/>
      <c r="DE107" s="144"/>
      <c r="DF107" s="144"/>
      <c r="DG107" s="144"/>
      <c r="DH107" s="144"/>
      <c r="DI107" s="144"/>
      <c r="DJ107" s="144"/>
      <c r="DK107" s="127">
        <v>-56803</v>
      </c>
      <c r="DL107" s="127"/>
      <c r="DM107" s="127"/>
      <c r="DN107" s="127"/>
      <c r="DO107" s="127"/>
      <c r="DP107" s="127"/>
      <c r="DQ107" s="127"/>
      <c r="DR107" s="127"/>
      <c r="DS107" s="127"/>
      <c r="DT107" s="127"/>
      <c r="DU107" s="127"/>
      <c r="DV107" s="127"/>
      <c r="DW107" s="127"/>
      <c r="DX107" s="127"/>
      <c r="DY107" s="127">
        <v>-56803</v>
      </c>
      <c r="DZ107" s="127"/>
      <c r="EA107" s="127"/>
      <c r="EB107" s="127"/>
      <c r="EC107" s="127"/>
      <c r="ED107" s="127"/>
      <c r="EE107" s="127"/>
      <c r="EF107" s="127"/>
      <c r="EG107" s="127"/>
      <c r="EH107" s="127"/>
      <c r="EI107" s="127"/>
      <c r="EJ107" s="127"/>
      <c r="EK107" s="127"/>
      <c r="EL107" s="127">
        <v>-56803</v>
      </c>
      <c r="EM107" s="127"/>
      <c r="EN107" s="127"/>
      <c r="EO107" s="127"/>
      <c r="EP107" s="127"/>
      <c r="EQ107" s="127"/>
      <c r="ER107" s="127"/>
      <c r="ES107" s="127"/>
      <c r="ET107" s="127"/>
      <c r="EU107" s="127"/>
      <c r="EV107" s="127"/>
      <c r="EW107" s="127"/>
      <c r="EX107" s="127"/>
      <c r="EY107" s="124" t="s">
        <v>36</v>
      </c>
      <c r="EZ107" s="124"/>
      <c r="FA107" s="124"/>
      <c r="FB107" s="124"/>
      <c r="FC107" s="124"/>
      <c r="FD107" s="124"/>
      <c r="FE107" s="124"/>
      <c r="FF107" s="124"/>
      <c r="FG107" s="124"/>
      <c r="FH107" s="124"/>
      <c r="FI107" s="124"/>
      <c r="FJ107" s="124"/>
      <c r="FK107" s="124"/>
    </row>
    <row r="108" spans="1:167" ht="12.75" customHeight="1" x14ac:dyDescent="0.2">
      <c r="A108" s="170" t="s">
        <v>242</v>
      </c>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71"/>
      <c r="CJ108" s="171"/>
      <c r="CK108" s="171"/>
      <c r="CL108" s="171"/>
      <c r="CM108" s="171"/>
      <c r="CN108" s="171"/>
      <c r="CO108" s="144" t="s">
        <v>115</v>
      </c>
      <c r="CP108" s="144"/>
      <c r="CQ108" s="144"/>
      <c r="CR108" s="144"/>
      <c r="CS108" s="144"/>
      <c r="CT108" s="144"/>
      <c r="CU108" s="144"/>
      <c r="CV108" s="144"/>
      <c r="CW108" s="144" t="s">
        <v>277</v>
      </c>
      <c r="CX108" s="144"/>
      <c r="CY108" s="144"/>
      <c r="CZ108" s="144"/>
      <c r="DA108" s="144"/>
      <c r="DB108" s="144"/>
      <c r="DC108" s="144"/>
      <c r="DD108" s="144"/>
      <c r="DE108" s="144"/>
      <c r="DF108" s="144"/>
      <c r="DG108" s="144"/>
      <c r="DH108" s="144"/>
      <c r="DI108" s="144"/>
      <c r="DJ108" s="144"/>
      <c r="DK108" s="127">
        <v>-314158</v>
      </c>
      <c r="DL108" s="127"/>
      <c r="DM108" s="127"/>
      <c r="DN108" s="127"/>
      <c r="DO108" s="127"/>
      <c r="DP108" s="127"/>
      <c r="DQ108" s="127"/>
      <c r="DR108" s="127"/>
      <c r="DS108" s="127"/>
      <c r="DT108" s="127"/>
      <c r="DU108" s="127"/>
      <c r="DV108" s="127"/>
      <c r="DW108" s="127"/>
      <c r="DX108" s="127"/>
      <c r="DY108" s="127">
        <v>-314158</v>
      </c>
      <c r="DZ108" s="127"/>
      <c r="EA108" s="127"/>
      <c r="EB108" s="127"/>
      <c r="EC108" s="127"/>
      <c r="ED108" s="127"/>
      <c r="EE108" s="127"/>
      <c r="EF108" s="127"/>
      <c r="EG108" s="127"/>
      <c r="EH108" s="127"/>
      <c r="EI108" s="127"/>
      <c r="EJ108" s="127"/>
      <c r="EK108" s="127"/>
      <c r="EL108" s="127">
        <v>-314158</v>
      </c>
      <c r="EM108" s="127"/>
      <c r="EN108" s="127"/>
      <c r="EO108" s="127"/>
      <c r="EP108" s="127"/>
      <c r="EQ108" s="127"/>
      <c r="ER108" s="127"/>
      <c r="ES108" s="127"/>
      <c r="ET108" s="127"/>
      <c r="EU108" s="127"/>
      <c r="EV108" s="127"/>
      <c r="EW108" s="127"/>
      <c r="EX108" s="127"/>
      <c r="EY108" s="124" t="s">
        <v>36</v>
      </c>
      <c r="EZ108" s="124"/>
      <c r="FA108" s="124"/>
      <c r="FB108" s="124"/>
      <c r="FC108" s="124"/>
      <c r="FD108" s="124"/>
      <c r="FE108" s="124"/>
      <c r="FF108" s="124"/>
      <c r="FG108" s="124"/>
      <c r="FH108" s="124"/>
      <c r="FI108" s="124"/>
      <c r="FJ108" s="124"/>
      <c r="FK108" s="124"/>
    </row>
    <row r="109" spans="1:167" ht="12.75" customHeight="1" x14ac:dyDescent="0.2">
      <c r="A109" s="167" t="s">
        <v>243</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168"/>
      <c r="BH109" s="168"/>
      <c r="BI109" s="168"/>
      <c r="BJ109" s="168"/>
      <c r="BK109" s="168"/>
      <c r="BL109" s="168"/>
      <c r="BM109" s="168"/>
      <c r="BN109" s="168"/>
      <c r="BO109" s="168"/>
      <c r="BP109" s="168"/>
      <c r="BQ109" s="168"/>
      <c r="BR109" s="168"/>
      <c r="BS109" s="168"/>
      <c r="BT109" s="168"/>
      <c r="BU109" s="168"/>
      <c r="BV109" s="168"/>
      <c r="BW109" s="168"/>
      <c r="BX109" s="168"/>
      <c r="BY109" s="168"/>
      <c r="BZ109" s="168"/>
      <c r="CA109" s="168"/>
      <c r="CB109" s="168"/>
      <c r="CC109" s="168"/>
      <c r="CD109" s="168"/>
      <c r="CE109" s="168"/>
      <c r="CF109" s="168"/>
      <c r="CG109" s="168"/>
      <c r="CH109" s="168"/>
      <c r="CI109" s="168"/>
      <c r="CJ109" s="168"/>
      <c r="CK109" s="168"/>
      <c r="CL109" s="168"/>
      <c r="CM109" s="168"/>
      <c r="CN109" s="168"/>
      <c r="CO109" s="135" t="s">
        <v>116</v>
      </c>
      <c r="CP109" s="135"/>
      <c r="CQ109" s="135"/>
      <c r="CR109" s="135"/>
      <c r="CS109" s="135"/>
      <c r="CT109" s="135"/>
      <c r="CU109" s="135"/>
      <c r="CV109" s="135"/>
      <c r="CW109" s="135" t="s">
        <v>277</v>
      </c>
      <c r="CX109" s="135"/>
      <c r="CY109" s="135"/>
      <c r="CZ109" s="135"/>
      <c r="DA109" s="135"/>
      <c r="DB109" s="135"/>
      <c r="DC109" s="135"/>
      <c r="DD109" s="135"/>
      <c r="DE109" s="135"/>
      <c r="DF109" s="135"/>
      <c r="DG109" s="135"/>
      <c r="DH109" s="135"/>
      <c r="DI109" s="135"/>
      <c r="DJ109" s="135"/>
      <c r="DK109" s="126">
        <v>0</v>
      </c>
      <c r="DL109" s="126"/>
      <c r="DM109" s="126"/>
      <c r="DN109" s="126"/>
      <c r="DO109" s="126"/>
      <c r="DP109" s="126"/>
      <c r="DQ109" s="126"/>
      <c r="DR109" s="126"/>
      <c r="DS109" s="126"/>
      <c r="DT109" s="126"/>
      <c r="DU109" s="126"/>
      <c r="DV109" s="126"/>
      <c r="DW109" s="126"/>
      <c r="DX109" s="126"/>
      <c r="DY109" s="126">
        <v>0</v>
      </c>
      <c r="DZ109" s="126"/>
      <c r="EA109" s="126"/>
      <c r="EB109" s="126"/>
      <c r="EC109" s="126"/>
      <c r="ED109" s="126"/>
      <c r="EE109" s="126"/>
      <c r="EF109" s="126"/>
      <c r="EG109" s="126"/>
      <c r="EH109" s="126"/>
      <c r="EI109" s="126"/>
      <c r="EJ109" s="126"/>
      <c r="EK109" s="126"/>
      <c r="EL109" s="126">
        <v>0</v>
      </c>
      <c r="EM109" s="126"/>
      <c r="EN109" s="126"/>
      <c r="EO109" s="126"/>
      <c r="EP109" s="126"/>
      <c r="EQ109" s="126"/>
      <c r="ER109" s="126"/>
      <c r="ES109" s="126"/>
      <c r="ET109" s="126"/>
      <c r="EU109" s="126"/>
      <c r="EV109" s="126"/>
      <c r="EW109" s="126"/>
      <c r="EX109" s="126"/>
      <c r="EY109" s="125" t="s">
        <v>36</v>
      </c>
      <c r="EZ109" s="125"/>
      <c r="FA109" s="125"/>
      <c r="FB109" s="125"/>
      <c r="FC109" s="125"/>
      <c r="FD109" s="125"/>
      <c r="FE109" s="125"/>
      <c r="FF109" s="125"/>
      <c r="FG109" s="125"/>
      <c r="FH109" s="125"/>
      <c r="FI109" s="125"/>
      <c r="FJ109" s="125"/>
      <c r="FK109" s="125"/>
    </row>
    <row r="110" spans="1:167" ht="12.75" customHeight="1" x14ac:dyDescent="0.2">
      <c r="A110" s="169" t="s">
        <v>244</v>
      </c>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55" t="s">
        <v>117</v>
      </c>
      <c r="CP110" s="155"/>
      <c r="CQ110" s="155"/>
      <c r="CR110" s="155"/>
      <c r="CS110" s="155"/>
      <c r="CT110" s="155"/>
      <c r="CU110" s="155"/>
      <c r="CV110" s="155"/>
      <c r="CW110" s="155" t="s">
        <v>120</v>
      </c>
      <c r="CX110" s="155"/>
      <c r="CY110" s="155"/>
      <c r="CZ110" s="155"/>
      <c r="DA110" s="155"/>
      <c r="DB110" s="155"/>
      <c r="DC110" s="155"/>
      <c r="DD110" s="155"/>
      <c r="DE110" s="155"/>
      <c r="DF110" s="155"/>
      <c r="DG110" s="155"/>
      <c r="DH110" s="155"/>
      <c r="DI110" s="155"/>
      <c r="DJ110" s="155"/>
      <c r="DK110" s="132">
        <v>0</v>
      </c>
      <c r="DL110" s="132"/>
      <c r="DM110" s="132"/>
      <c r="DN110" s="132"/>
      <c r="DO110" s="132"/>
      <c r="DP110" s="132"/>
      <c r="DQ110" s="132"/>
      <c r="DR110" s="132"/>
      <c r="DS110" s="132"/>
      <c r="DT110" s="132"/>
      <c r="DU110" s="132"/>
      <c r="DV110" s="132"/>
      <c r="DW110" s="132"/>
      <c r="DX110" s="132"/>
      <c r="DY110" s="132">
        <v>0</v>
      </c>
      <c r="DZ110" s="132"/>
      <c r="EA110" s="132"/>
      <c r="EB110" s="132"/>
      <c r="EC110" s="132"/>
      <c r="ED110" s="132"/>
      <c r="EE110" s="132"/>
      <c r="EF110" s="132"/>
      <c r="EG110" s="132"/>
      <c r="EH110" s="132"/>
      <c r="EI110" s="132"/>
      <c r="EJ110" s="132"/>
      <c r="EK110" s="132"/>
      <c r="EL110" s="132">
        <v>0</v>
      </c>
      <c r="EM110" s="132"/>
      <c r="EN110" s="132"/>
      <c r="EO110" s="132"/>
      <c r="EP110" s="132"/>
      <c r="EQ110" s="132"/>
      <c r="ER110" s="132"/>
      <c r="ES110" s="132"/>
      <c r="ET110" s="132"/>
      <c r="EU110" s="132"/>
      <c r="EV110" s="132"/>
      <c r="EW110" s="132"/>
      <c r="EX110" s="132"/>
      <c r="EY110" s="125" t="s">
        <v>36</v>
      </c>
      <c r="EZ110" s="125"/>
      <c r="FA110" s="125"/>
      <c r="FB110" s="125"/>
      <c r="FC110" s="125"/>
      <c r="FD110" s="125"/>
      <c r="FE110" s="125"/>
      <c r="FF110" s="125"/>
      <c r="FG110" s="125"/>
      <c r="FH110" s="125"/>
      <c r="FI110" s="125"/>
      <c r="FJ110" s="125"/>
      <c r="FK110" s="125"/>
    </row>
    <row r="111" spans="1:167" ht="22.5" customHeight="1" x14ac:dyDescent="0.2">
      <c r="A111" s="167" t="s">
        <v>118</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68"/>
      <c r="BT111" s="168"/>
      <c r="BU111" s="168"/>
      <c r="BV111" s="168"/>
      <c r="BW111" s="168"/>
      <c r="BX111" s="168"/>
      <c r="BY111" s="168"/>
      <c r="BZ111" s="168"/>
      <c r="CA111" s="168"/>
      <c r="CB111" s="168"/>
      <c r="CC111" s="168"/>
      <c r="CD111" s="168"/>
      <c r="CE111" s="168"/>
      <c r="CF111" s="168"/>
      <c r="CG111" s="168"/>
      <c r="CH111" s="168"/>
      <c r="CI111" s="168"/>
      <c r="CJ111" s="168"/>
      <c r="CK111" s="168"/>
      <c r="CL111" s="168"/>
      <c r="CM111" s="168"/>
      <c r="CN111" s="168"/>
      <c r="CO111" s="135" t="s">
        <v>119</v>
      </c>
      <c r="CP111" s="135"/>
      <c r="CQ111" s="135"/>
      <c r="CR111" s="135"/>
      <c r="CS111" s="135"/>
      <c r="CT111" s="135"/>
      <c r="CU111" s="135"/>
      <c r="CV111" s="135"/>
      <c r="CW111" s="135" t="s">
        <v>120</v>
      </c>
      <c r="CX111" s="135"/>
      <c r="CY111" s="135"/>
      <c r="CZ111" s="135"/>
      <c r="DA111" s="135"/>
      <c r="DB111" s="135"/>
      <c r="DC111" s="135"/>
      <c r="DD111" s="135"/>
      <c r="DE111" s="135"/>
      <c r="DF111" s="135"/>
      <c r="DG111" s="135"/>
      <c r="DH111" s="135"/>
      <c r="DI111" s="135"/>
      <c r="DJ111" s="135"/>
      <c r="DK111" s="126">
        <v>0</v>
      </c>
      <c r="DL111" s="126"/>
      <c r="DM111" s="126"/>
      <c r="DN111" s="126"/>
      <c r="DO111" s="126"/>
      <c r="DP111" s="126"/>
      <c r="DQ111" s="126"/>
      <c r="DR111" s="126"/>
      <c r="DS111" s="126"/>
      <c r="DT111" s="126"/>
      <c r="DU111" s="126"/>
      <c r="DV111" s="126"/>
      <c r="DW111" s="126"/>
      <c r="DX111" s="126"/>
      <c r="DY111" s="126">
        <v>0</v>
      </c>
      <c r="DZ111" s="126"/>
      <c r="EA111" s="126"/>
      <c r="EB111" s="126"/>
      <c r="EC111" s="126"/>
      <c r="ED111" s="126"/>
      <c r="EE111" s="126"/>
      <c r="EF111" s="126"/>
      <c r="EG111" s="126"/>
      <c r="EH111" s="126"/>
      <c r="EI111" s="126"/>
      <c r="EJ111" s="126"/>
      <c r="EK111" s="126"/>
      <c r="EL111" s="126">
        <v>0</v>
      </c>
      <c r="EM111" s="126"/>
      <c r="EN111" s="126"/>
      <c r="EO111" s="126"/>
      <c r="EP111" s="126"/>
      <c r="EQ111" s="126"/>
      <c r="ER111" s="126"/>
      <c r="ES111" s="126"/>
      <c r="ET111" s="126"/>
      <c r="EU111" s="126"/>
      <c r="EV111" s="126"/>
      <c r="EW111" s="126"/>
      <c r="EX111" s="126"/>
      <c r="EY111" s="125" t="s">
        <v>36</v>
      </c>
      <c r="EZ111" s="125"/>
      <c r="FA111" s="125"/>
      <c r="FB111" s="125"/>
      <c r="FC111" s="125"/>
      <c r="FD111" s="125"/>
      <c r="FE111" s="125"/>
      <c r="FF111" s="125"/>
      <c r="FG111" s="125"/>
      <c r="FH111" s="125"/>
      <c r="FI111" s="125"/>
      <c r="FJ111" s="125"/>
      <c r="FK111" s="125"/>
    </row>
    <row r="112" spans="1:167" ht="3" customHeight="1" x14ac:dyDescent="0.2"/>
    <row r="113" spans="1:180" s="2" customFormat="1" ht="15" customHeight="1" x14ac:dyDescent="0.2">
      <c r="A113" s="6" t="s">
        <v>180</v>
      </c>
      <c r="BA113" s="12"/>
      <c r="BB113" s="12"/>
      <c r="BC113" s="12"/>
      <c r="BD113" s="12"/>
      <c r="BE113" s="12"/>
      <c r="BF113" s="12"/>
      <c r="BG113" s="12"/>
      <c r="BH113" s="12"/>
      <c r="BI113" s="12"/>
      <c r="BJ113" s="12"/>
      <c r="BK113" s="12"/>
      <c r="BL113" s="12"/>
      <c r="BM113" s="12"/>
      <c r="BN113" s="12"/>
      <c r="BO113" s="12"/>
      <c r="BV113" s="15"/>
      <c r="CC113" s="15"/>
      <c r="CX113" s="15"/>
      <c r="DQ113" s="15"/>
    </row>
    <row r="114" spans="1:180" s="2" customFormat="1" ht="11.25" customHeight="1" x14ac:dyDescent="0.2">
      <c r="A114" s="6" t="s">
        <v>181</v>
      </c>
      <c r="BA114" s="12"/>
      <c r="BB114" s="12"/>
      <c r="BC114" s="12"/>
      <c r="BD114" s="12"/>
      <c r="BE114" s="12"/>
      <c r="BF114" s="12"/>
      <c r="BG114" s="12"/>
      <c r="BH114" s="12"/>
      <c r="BI114" s="12"/>
      <c r="BJ114" s="12"/>
      <c r="BK114" s="12"/>
      <c r="BL114" s="12"/>
      <c r="BM114" s="12"/>
      <c r="BN114" s="12"/>
      <c r="BO114" s="12"/>
      <c r="BV114" s="15"/>
      <c r="CC114" s="15"/>
      <c r="CX114" s="15"/>
      <c r="DQ114" s="15"/>
    </row>
    <row r="115" spans="1:180" s="2" customFormat="1" ht="11.25" customHeight="1" x14ac:dyDescent="0.2">
      <c r="A115" s="6" t="s">
        <v>182</v>
      </c>
      <c r="BA115" s="12"/>
      <c r="BB115" s="12"/>
      <c r="BC115" s="12"/>
      <c r="BD115" s="12"/>
      <c r="BE115" s="12"/>
      <c r="BF115" s="12"/>
      <c r="BG115" s="12"/>
      <c r="BH115" s="12"/>
      <c r="BI115" s="12"/>
      <c r="BJ115" s="12"/>
      <c r="BK115" s="12"/>
      <c r="BL115" s="12"/>
      <c r="BM115" s="12"/>
      <c r="BN115" s="12"/>
      <c r="BO115" s="12"/>
      <c r="BV115" s="15"/>
      <c r="CC115" s="15"/>
      <c r="CX115" s="15"/>
      <c r="DQ115" s="15"/>
    </row>
    <row r="116" spans="1:180" s="2" customFormat="1" ht="10.5" customHeight="1" x14ac:dyDescent="0.2">
      <c r="A116" s="6" t="s">
        <v>183</v>
      </c>
      <c r="BA116" s="12"/>
      <c r="BB116" s="12"/>
      <c r="BC116" s="12"/>
      <c r="BD116" s="12"/>
      <c r="BE116" s="12"/>
      <c r="BF116" s="12"/>
      <c r="BG116" s="12"/>
      <c r="BH116" s="12"/>
      <c r="BI116" s="12"/>
      <c r="BJ116" s="12"/>
      <c r="BK116" s="12"/>
      <c r="BL116" s="12"/>
      <c r="BM116" s="12"/>
      <c r="BN116" s="12"/>
      <c r="BO116" s="12"/>
      <c r="BV116" s="15"/>
      <c r="CC116" s="15"/>
      <c r="CX116" s="15"/>
      <c r="DQ116" s="15"/>
    </row>
    <row r="117" spans="1:180" s="2" customFormat="1" ht="10.5" customHeight="1" x14ac:dyDescent="0.2">
      <c r="A117" s="6" t="s">
        <v>184</v>
      </c>
      <c r="BA117" s="12"/>
      <c r="BB117" s="12"/>
      <c r="BC117" s="12"/>
      <c r="BD117" s="12"/>
      <c r="BE117" s="12"/>
      <c r="BF117" s="12"/>
      <c r="BG117" s="12"/>
      <c r="BH117" s="12"/>
      <c r="BI117" s="12"/>
      <c r="BJ117" s="12"/>
      <c r="BK117" s="12"/>
      <c r="BL117" s="12"/>
      <c r="BM117" s="12"/>
      <c r="BN117" s="12"/>
      <c r="BO117" s="12"/>
      <c r="BV117" s="15"/>
      <c r="CC117" s="15"/>
      <c r="CX117" s="15"/>
      <c r="DQ117" s="15"/>
    </row>
    <row r="118" spans="1:180" s="2" customFormat="1" ht="10.5" customHeight="1" x14ac:dyDescent="0.2">
      <c r="A118" s="6" t="s">
        <v>185</v>
      </c>
      <c r="BA118" s="12"/>
      <c r="BB118" s="12"/>
      <c r="BC118" s="12"/>
      <c r="BD118" s="12"/>
      <c r="BE118" s="12"/>
      <c r="BF118" s="12"/>
      <c r="BG118" s="12"/>
      <c r="BH118" s="12"/>
      <c r="BI118" s="12"/>
      <c r="BJ118" s="12"/>
      <c r="BK118" s="12"/>
      <c r="BL118" s="12"/>
      <c r="BM118" s="12"/>
      <c r="BN118" s="12"/>
      <c r="BO118" s="12"/>
      <c r="BV118" s="15"/>
      <c r="CC118" s="15"/>
      <c r="CX118" s="15"/>
      <c r="DQ118" s="15"/>
    </row>
    <row r="119" spans="1:180" s="2" customFormat="1" ht="19.5" customHeight="1" x14ac:dyDescent="0.2">
      <c r="A119" s="166" t="s">
        <v>186</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c r="EW119" s="166"/>
      <c r="EX119" s="166"/>
      <c r="EY119" s="166"/>
      <c r="EZ119" s="166"/>
      <c r="FA119" s="166"/>
      <c r="FB119" s="166"/>
      <c r="FC119" s="166"/>
      <c r="FD119" s="166"/>
      <c r="FE119" s="166"/>
      <c r="FF119" s="166"/>
      <c r="FG119" s="166"/>
      <c r="FH119" s="166"/>
      <c r="FI119" s="166"/>
      <c r="FJ119" s="166"/>
      <c r="FK119" s="166"/>
      <c r="FL119" s="166"/>
      <c r="FM119" s="166"/>
      <c r="FN119" s="166"/>
      <c r="FO119" s="166"/>
      <c r="FP119" s="166"/>
      <c r="FQ119" s="166"/>
      <c r="FR119" s="166"/>
      <c r="FS119" s="166"/>
      <c r="FT119" s="166"/>
      <c r="FU119" s="166"/>
      <c r="FV119" s="166"/>
      <c r="FW119" s="166"/>
      <c r="FX119" s="166"/>
    </row>
    <row r="120" spans="1:180" s="2" customFormat="1" ht="10.5" customHeight="1" x14ac:dyDescent="0.2">
      <c r="A120" s="6" t="s">
        <v>187</v>
      </c>
      <c r="BA120" s="12"/>
      <c r="BB120" s="12"/>
      <c r="BC120" s="12"/>
      <c r="BD120" s="12"/>
      <c r="BE120" s="12"/>
      <c r="BF120" s="12"/>
      <c r="BG120" s="12"/>
      <c r="BH120" s="12"/>
      <c r="BI120" s="12"/>
      <c r="BJ120" s="12"/>
      <c r="BK120" s="12"/>
      <c r="BL120" s="12"/>
      <c r="BM120" s="12"/>
      <c r="BN120" s="12"/>
      <c r="BO120" s="12"/>
      <c r="BV120" s="15"/>
      <c r="CC120" s="15"/>
      <c r="CX120" s="15"/>
      <c r="DQ120" s="15"/>
    </row>
    <row r="121" spans="1:180" s="2" customFormat="1" ht="23.25" customHeight="1" x14ac:dyDescent="0.2">
      <c r="A121" s="166" t="s">
        <v>245</v>
      </c>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c r="EW121" s="166"/>
      <c r="EX121" s="166"/>
      <c r="EY121" s="166"/>
      <c r="EZ121" s="166"/>
      <c r="FA121" s="166"/>
      <c r="FB121" s="166"/>
      <c r="FC121" s="166"/>
      <c r="FD121" s="166"/>
      <c r="FE121" s="166"/>
      <c r="FF121" s="166"/>
      <c r="FG121" s="166"/>
      <c r="FH121" s="166"/>
      <c r="FI121" s="166"/>
      <c r="FJ121" s="166"/>
      <c r="FK121" s="166"/>
      <c r="FL121" s="166"/>
      <c r="FM121" s="166"/>
      <c r="FN121" s="166"/>
      <c r="FO121" s="166"/>
      <c r="FP121" s="166"/>
      <c r="FQ121" s="166"/>
      <c r="FR121" s="166"/>
      <c r="FS121" s="166"/>
      <c r="FT121" s="166"/>
      <c r="FU121" s="166"/>
      <c r="FV121" s="166"/>
      <c r="FW121" s="166"/>
      <c r="FX121" s="166"/>
    </row>
    <row r="122" spans="1:180" s="2" customFormat="1" ht="18.75" customHeight="1" x14ac:dyDescent="0.2">
      <c r="A122" s="166" t="s">
        <v>246</v>
      </c>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c r="EW122" s="166"/>
      <c r="EX122" s="166"/>
      <c r="EY122" s="166"/>
      <c r="EZ122" s="166"/>
      <c r="FA122" s="166"/>
      <c r="FB122" s="166"/>
      <c r="FC122" s="166"/>
      <c r="FD122" s="166"/>
      <c r="FE122" s="166"/>
      <c r="FF122" s="166"/>
      <c r="FG122" s="166"/>
      <c r="FH122" s="166"/>
      <c r="FI122" s="166"/>
      <c r="FJ122" s="166"/>
      <c r="FK122" s="166"/>
      <c r="FL122" s="166"/>
      <c r="FM122" s="166"/>
      <c r="FN122" s="166"/>
      <c r="FO122" s="166"/>
      <c r="FP122" s="166"/>
      <c r="FQ122" s="166"/>
      <c r="FR122" s="166"/>
      <c r="FS122" s="166"/>
      <c r="FT122" s="166"/>
      <c r="FU122" s="166"/>
      <c r="FV122" s="166"/>
      <c r="FW122" s="166"/>
      <c r="FX122" s="166"/>
    </row>
    <row r="123" spans="1:180" s="2" customFormat="1" ht="11.25" customHeight="1" x14ac:dyDescent="0.2">
      <c r="A123" s="6" t="s">
        <v>247</v>
      </c>
      <c r="BA123" s="12"/>
      <c r="BB123" s="12"/>
      <c r="BC123" s="12"/>
      <c r="BD123" s="12"/>
      <c r="BE123" s="12"/>
      <c r="BF123" s="12"/>
      <c r="BG123" s="12"/>
      <c r="BH123" s="12"/>
      <c r="BI123" s="12"/>
      <c r="BJ123" s="12"/>
      <c r="BK123" s="12"/>
      <c r="BL123" s="12"/>
      <c r="BM123" s="12"/>
      <c r="BN123" s="12"/>
      <c r="BO123" s="12"/>
      <c r="BV123" s="15"/>
      <c r="CC123" s="15"/>
      <c r="CX123" s="15"/>
      <c r="DQ123" s="15"/>
    </row>
    <row r="124" spans="1:180" s="2" customFormat="1" ht="14.25" customHeight="1" x14ac:dyDescent="0.2">
      <c r="A124" s="6" t="s">
        <v>248</v>
      </c>
      <c r="BA124" s="12"/>
      <c r="BB124" s="12"/>
      <c r="BC124" s="12"/>
      <c r="BD124" s="12"/>
      <c r="BE124" s="12"/>
      <c r="BF124" s="12"/>
      <c r="BG124" s="12"/>
      <c r="BH124" s="12"/>
      <c r="BI124" s="12"/>
      <c r="BJ124" s="12"/>
      <c r="BK124" s="12"/>
      <c r="BL124" s="12"/>
      <c r="BM124" s="12"/>
      <c r="BN124" s="12"/>
      <c r="BO124" s="12"/>
      <c r="BV124" s="15"/>
      <c r="CC124" s="15"/>
      <c r="CX124" s="15"/>
      <c r="DQ124" s="15"/>
    </row>
    <row r="125" spans="1:180" s="2" customFormat="1" ht="28.5" customHeight="1" x14ac:dyDescent="0.2">
      <c r="A125" s="166" t="s">
        <v>249</v>
      </c>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c r="EW125" s="166"/>
      <c r="EX125" s="166"/>
      <c r="EY125" s="166"/>
      <c r="EZ125" s="166"/>
      <c r="FA125" s="166"/>
      <c r="FB125" s="166"/>
      <c r="FC125" s="166"/>
      <c r="FD125" s="166"/>
      <c r="FE125" s="166"/>
      <c r="FF125" s="166"/>
      <c r="FG125" s="166"/>
      <c r="FH125" s="166"/>
      <c r="FI125" s="166"/>
      <c r="FJ125" s="166"/>
      <c r="FK125" s="166"/>
      <c r="FL125" s="166"/>
      <c r="FM125" s="166"/>
      <c r="FN125" s="166"/>
      <c r="FO125" s="166"/>
      <c r="FP125" s="166"/>
      <c r="FQ125" s="166"/>
      <c r="FR125" s="166"/>
      <c r="FS125" s="166"/>
      <c r="FT125" s="166"/>
      <c r="FU125" s="166"/>
      <c r="FV125" s="166"/>
      <c r="FW125" s="166"/>
      <c r="FX125" s="166"/>
    </row>
    <row r="126" spans="1:180" ht="3" customHeight="1" x14ac:dyDescent="0.2"/>
    <row r="127" spans="1:180" s="40" customFormat="1" ht="3" customHeight="1" x14ac:dyDescent="0.2"/>
    <row r="128" spans="1:180" x14ac:dyDescent="0.2">
      <c r="BW128" s="128"/>
      <c r="BX128" s="128"/>
      <c r="BY128" s="128"/>
      <c r="BZ128" s="128"/>
      <c r="CA128" s="128"/>
      <c r="CB128" s="128"/>
      <c r="CC128" s="128"/>
      <c r="CD128" s="128"/>
      <c r="CE128" s="128"/>
      <c r="CF128" s="128"/>
      <c r="CG128" s="128"/>
      <c r="CH128" s="128"/>
      <c r="CI128" s="128"/>
      <c r="CJ128" s="128"/>
      <c r="CK128" s="128"/>
      <c r="CL128" s="128"/>
      <c r="CM128" s="128"/>
      <c r="CN128" s="128"/>
      <c r="CO128" s="128"/>
      <c r="CP128" s="128"/>
      <c r="CQ128" s="128"/>
      <c r="CR128" s="128"/>
      <c r="CS128" s="128"/>
      <c r="CT128" s="128"/>
      <c r="CU128" s="128"/>
      <c r="CV128" s="128"/>
    </row>
  </sheetData>
  <mergeCells count="632">
    <mergeCell ref="EY50:FK50"/>
    <mergeCell ref="A57:CN57"/>
    <mergeCell ref="AC19:DO19"/>
    <mergeCell ref="K22:EO22"/>
    <mergeCell ref="DS8:FJ8"/>
    <mergeCell ref="DS11:FY11"/>
    <mergeCell ref="EY102:FK102"/>
    <mergeCell ref="EY81:FK81"/>
    <mergeCell ref="EY79:FK79"/>
    <mergeCell ref="A60:CN60"/>
    <mergeCell ref="CO60:CV60"/>
    <mergeCell ref="CW60:DJ60"/>
    <mergeCell ref="DK60:DW60"/>
    <mergeCell ref="DY60:EK60"/>
    <mergeCell ref="EL60:EX60"/>
    <mergeCell ref="EY60:FK60"/>
    <mergeCell ref="A102:CN102"/>
    <mergeCell ref="CO102:CV102"/>
    <mergeCell ref="CW102:DJ102"/>
    <mergeCell ref="DK102:DW102"/>
    <mergeCell ref="DY102:EK102"/>
    <mergeCell ref="EL102:EX102"/>
    <mergeCell ref="DK57:DW57"/>
    <mergeCell ref="DY57:EK57"/>
    <mergeCell ref="EL57:EX57"/>
    <mergeCell ref="A55:CN55"/>
    <mergeCell ref="CO55:CV55"/>
    <mergeCell ref="CW55:DJ55"/>
    <mergeCell ref="DK55:DW55"/>
    <mergeCell ref="DY55:EK55"/>
    <mergeCell ref="EL55:EX55"/>
    <mergeCell ref="EY55:FK55"/>
    <mergeCell ref="A56:CN56"/>
    <mergeCell ref="CO56:CV56"/>
    <mergeCell ref="CW56:DJ56"/>
    <mergeCell ref="DK56:DW56"/>
    <mergeCell ref="DY56:EK56"/>
    <mergeCell ref="EL56:EX56"/>
    <mergeCell ref="EY56:FK56"/>
    <mergeCell ref="CO50:CV50"/>
    <mergeCell ref="CW50:DJ50"/>
    <mergeCell ref="DK50:DW50"/>
    <mergeCell ref="DY50:EK50"/>
    <mergeCell ref="EL50:EX50"/>
    <mergeCell ref="DK48:DW48"/>
    <mergeCell ref="DY48:EK48"/>
    <mergeCell ref="DK28:DX28"/>
    <mergeCell ref="DK27:DP27"/>
    <mergeCell ref="DU27:DX27"/>
    <mergeCell ref="EL27:EQ27"/>
    <mergeCell ref="ER27:ET27"/>
    <mergeCell ref="EU27:EX27"/>
    <mergeCell ref="EL28:EX28"/>
    <mergeCell ref="DY27:ED27"/>
    <mergeCell ref="EE27:EG27"/>
    <mergeCell ref="DY38:EK38"/>
    <mergeCell ref="DK39:DX39"/>
    <mergeCell ref="DY43:EK43"/>
    <mergeCell ref="DK31:DX31"/>
    <mergeCell ref="DY31:EK31"/>
    <mergeCell ref="EL31:EX31"/>
    <mergeCell ref="DK34:DX34"/>
    <mergeCell ref="DY34:EK34"/>
    <mergeCell ref="EY30:FK30"/>
    <mergeCell ref="EY27:FK28"/>
    <mergeCell ref="A18:AA18"/>
    <mergeCell ref="A30:CN30"/>
    <mergeCell ref="CO30:CV30"/>
    <mergeCell ref="CW30:DJ30"/>
    <mergeCell ref="DK30:DX30"/>
    <mergeCell ref="DY30:EK30"/>
    <mergeCell ref="EL30:EX30"/>
    <mergeCell ref="A29:CN29"/>
    <mergeCell ref="CO29:CV29"/>
    <mergeCell ref="CW29:DJ29"/>
    <mergeCell ref="DK29:DX29"/>
    <mergeCell ref="DY29:EK29"/>
    <mergeCell ref="EL29:EX29"/>
    <mergeCell ref="EY29:FK29"/>
    <mergeCell ref="A24:FX24"/>
    <mergeCell ref="EH27:EK27"/>
    <mergeCell ref="DR27:DT27"/>
    <mergeCell ref="A26:CN28"/>
    <mergeCell ref="CO26:CV28"/>
    <mergeCell ref="CW26:DJ28"/>
    <mergeCell ref="DK26:FK26"/>
    <mergeCell ref="DY28:EK28"/>
    <mergeCell ref="EY33:FK33"/>
    <mergeCell ref="EY31:FK31"/>
    <mergeCell ref="EY42:FK42"/>
    <mergeCell ref="EL38:EX38"/>
    <mergeCell ref="EY38:FK38"/>
    <mergeCell ref="A33:CN33"/>
    <mergeCell ref="CO33:CV33"/>
    <mergeCell ref="CW33:DJ33"/>
    <mergeCell ref="DK32:DX32"/>
    <mergeCell ref="DY32:EK32"/>
    <mergeCell ref="EL32:EX32"/>
    <mergeCell ref="EY32:FK32"/>
    <mergeCell ref="A32:CN32"/>
    <mergeCell ref="DK33:DX33"/>
    <mergeCell ref="DY33:EK33"/>
    <mergeCell ref="EL33:EX33"/>
    <mergeCell ref="CO32:CV32"/>
    <mergeCell ref="CW32:DJ32"/>
    <mergeCell ref="A31:CN31"/>
    <mergeCell ref="CO31:CV31"/>
    <mergeCell ref="CW31:DJ31"/>
    <mergeCell ref="CO38:CV38"/>
    <mergeCell ref="CW38:DJ38"/>
    <mergeCell ref="DK38:DX38"/>
    <mergeCell ref="A50:CN50"/>
    <mergeCell ref="EL34:EX34"/>
    <mergeCell ref="EL43:EX43"/>
    <mergeCell ref="EY43:FK43"/>
    <mergeCell ref="A42:CN42"/>
    <mergeCell ref="CO42:CV42"/>
    <mergeCell ref="CW42:DJ42"/>
    <mergeCell ref="DK42:DX42"/>
    <mergeCell ref="DY42:EK42"/>
    <mergeCell ref="EL42:EX42"/>
    <mergeCell ref="A40:CN40"/>
    <mergeCell ref="CO40:CV40"/>
    <mergeCell ref="CW40:DJ40"/>
    <mergeCell ref="A43:CN43"/>
    <mergeCell ref="CO43:CV43"/>
    <mergeCell ref="CW43:DJ43"/>
    <mergeCell ref="DK43:DX43"/>
    <mergeCell ref="A35:CN35"/>
    <mergeCell ref="A41:CN41"/>
    <mergeCell ref="CO41:CV41"/>
    <mergeCell ref="CW41:DJ41"/>
    <mergeCell ref="DK40:DX40"/>
    <mergeCell ref="DY40:EK40"/>
    <mergeCell ref="EL40:EX40"/>
    <mergeCell ref="A48:CN48"/>
    <mergeCell ref="CO48:CV48"/>
    <mergeCell ref="CO49:CV49"/>
    <mergeCell ref="CW48:DJ48"/>
    <mergeCell ref="CW49:DJ49"/>
    <mergeCell ref="EL48:EX48"/>
    <mergeCell ref="EL49:EX49"/>
    <mergeCell ref="EY48:FK48"/>
    <mergeCell ref="EY49:FK49"/>
    <mergeCell ref="DK54:DX54"/>
    <mergeCell ref="DY54:EK54"/>
    <mergeCell ref="EL54:EX54"/>
    <mergeCell ref="EY54:FK54"/>
    <mergeCell ref="A54:CN54"/>
    <mergeCell ref="CO54:CV54"/>
    <mergeCell ref="CW54:DJ54"/>
    <mergeCell ref="DK59:DX59"/>
    <mergeCell ref="DY59:EK59"/>
    <mergeCell ref="EL59:EX59"/>
    <mergeCell ref="EY59:FK59"/>
    <mergeCell ref="A59:CN59"/>
    <mergeCell ref="CO59:CV59"/>
    <mergeCell ref="CW59:DJ59"/>
    <mergeCell ref="CO58:CV58"/>
    <mergeCell ref="CW58:DJ58"/>
    <mergeCell ref="DK58:DW58"/>
    <mergeCell ref="DY58:EK58"/>
    <mergeCell ref="EL58:EX58"/>
    <mergeCell ref="A58:CN58"/>
    <mergeCell ref="CO57:CV57"/>
    <mergeCell ref="CW57:DJ57"/>
    <mergeCell ref="EY57:FK57"/>
    <mergeCell ref="EY58:FK58"/>
    <mergeCell ref="A62:CN62"/>
    <mergeCell ref="CO62:CV62"/>
    <mergeCell ref="CW62:DJ62"/>
    <mergeCell ref="DK62:DX62"/>
    <mergeCell ref="DY62:EK62"/>
    <mergeCell ref="EL62:EX62"/>
    <mergeCell ref="EY62:FK62"/>
    <mergeCell ref="DK61:DX61"/>
    <mergeCell ref="DY61:EK61"/>
    <mergeCell ref="EL61:EX61"/>
    <mergeCell ref="EY61:FK61"/>
    <mergeCell ref="A61:CN61"/>
    <mergeCell ref="CO61:CV61"/>
    <mergeCell ref="CW61:DJ61"/>
    <mergeCell ref="A63:CN63"/>
    <mergeCell ref="A64:CN64"/>
    <mergeCell ref="CO63:CV63"/>
    <mergeCell ref="CW63:DJ63"/>
    <mergeCell ref="CO64:CV64"/>
    <mergeCell ref="CW64:DJ64"/>
    <mergeCell ref="EL63:EX63"/>
    <mergeCell ref="EY63:FK63"/>
    <mergeCell ref="DK64:DX64"/>
    <mergeCell ref="DY64:EK64"/>
    <mergeCell ref="EL64:EX64"/>
    <mergeCell ref="EY64:FK64"/>
    <mergeCell ref="DK63:DX63"/>
    <mergeCell ref="DY63:EK63"/>
    <mergeCell ref="DK65:DX65"/>
    <mergeCell ref="DY65:EK65"/>
    <mergeCell ref="EL65:EX65"/>
    <mergeCell ref="EY65:FK65"/>
    <mergeCell ref="A65:CN65"/>
    <mergeCell ref="CO65:CV65"/>
    <mergeCell ref="CW65:DJ65"/>
    <mergeCell ref="DK66:DX66"/>
    <mergeCell ref="DY66:EK66"/>
    <mergeCell ref="EL66:EX66"/>
    <mergeCell ref="EY66:FK66"/>
    <mergeCell ref="A66:CN66"/>
    <mergeCell ref="CO66:CV66"/>
    <mergeCell ref="CW66:DJ66"/>
    <mergeCell ref="A67:CN67"/>
    <mergeCell ref="CO67:CV67"/>
    <mergeCell ref="CW67:DJ67"/>
    <mergeCell ref="DK68:DX68"/>
    <mergeCell ref="DY68:EK68"/>
    <mergeCell ref="EL68:EX68"/>
    <mergeCell ref="EY68:FK68"/>
    <mergeCell ref="A68:CN68"/>
    <mergeCell ref="CO68:CV68"/>
    <mergeCell ref="CW68:DJ68"/>
    <mergeCell ref="DK67:DX67"/>
    <mergeCell ref="A69:CN69"/>
    <mergeCell ref="CO69:CV69"/>
    <mergeCell ref="CW69:DJ69"/>
    <mergeCell ref="DK71:DX71"/>
    <mergeCell ref="DY71:EK71"/>
    <mergeCell ref="EL71:EX71"/>
    <mergeCell ref="EY71:FK71"/>
    <mergeCell ref="A71:CN71"/>
    <mergeCell ref="CO71:CV71"/>
    <mergeCell ref="CW71:DJ71"/>
    <mergeCell ref="A70:CN70"/>
    <mergeCell ref="CO70:CV70"/>
    <mergeCell ref="CW70:DJ70"/>
    <mergeCell ref="DK70:DX70"/>
    <mergeCell ref="DY70:EK70"/>
    <mergeCell ref="EL70:EX70"/>
    <mergeCell ref="EY70:FK70"/>
    <mergeCell ref="DK69:DX69"/>
    <mergeCell ref="DY69:EK69"/>
    <mergeCell ref="EL69:EX69"/>
    <mergeCell ref="A72:CN72"/>
    <mergeCell ref="CO72:CV72"/>
    <mergeCell ref="CW72:DJ72"/>
    <mergeCell ref="DK73:DX73"/>
    <mergeCell ref="DY73:EK73"/>
    <mergeCell ref="EL73:EX73"/>
    <mergeCell ref="EY73:FK73"/>
    <mergeCell ref="A73:CN73"/>
    <mergeCell ref="CO73:CV73"/>
    <mergeCell ref="CW73:DJ73"/>
    <mergeCell ref="DK72:DX72"/>
    <mergeCell ref="DY72:EK72"/>
    <mergeCell ref="EL72:EX72"/>
    <mergeCell ref="A74:CN74"/>
    <mergeCell ref="CO74:CV74"/>
    <mergeCell ref="CW74:DJ74"/>
    <mergeCell ref="DK77:DX77"/>
    <mergeCell ref="DY77:EK77"/>
    <mergeCell ref="EL77:EX77"/>
    <mergeCell ref="EY77:FK77"/>
    <mergeCell ref="A77:CN77"/>
    <mergeCell ref="CO77:CV77"/>
    <mergeCell ref="CW77:DJ77"/>
    <mergeCell ref="EY75:FK75"/>
    <mergeCell ref="A76:CN76"/>
    <mergeCell ref="CO76:CV76"/>
    <mergeCell ref="CW76:DJ76"/>
    <mergeCell ref="DK76:DX76"/>
    <mergeCell ref="DY76:EK76"/>
    <mergeCell ref="EL76:EX76"/>
    <mergeCell ref="EY76:FK76"/>
    <mergeCell ref="A75:CN75"/>
    <mergeCell ref="CO75:CV75"/>
    <mergeCell ref="CW75:DJ75"/>
    <mergeCell ref="DK75:DX75"/>
    <mergeCell ref="DY75:EK75"/>
    <mergeCell ref="DK74:DX74"/>
    <mergeCell ref="A78:CN78"/>
    <mergeCell ref="CO78:CV78"/>
    <mergeCell ref="CW78:DJ78"/>
    <mergeCell ref="DK82:DX82"/>
    <mergeCell ref="DY82:EK82"/>
    <mergeCell ref="EL82:EX82"/>
    <mergeCell ref="EY82:FK82"/>
    <mergeCell ref="A82:CN82"/>
    <mergeCell ref="CO82:CV82"/>
    <mergeCell ref="CW82:DJ82"/>
    <mergeCell ref="CO79:CV79"/>
    <mergeCell ref="A79:CN79"/>
    <mergeCell ref="A80:CN80"/>
    <mergeCell ref="CO80:CV80"/>
    <mergeCell ref="CW79:DJ79"/>
    <mergeCell ref="DK79:DX79"/>
    <mergeCell ref="DY79:EK79"/>
    <mergeCell ref="EL79:EX79"/>
    <mergeCell ref="CW80:DJ80"/>
    <mergeCell ref="DK80:DX80"/>
    <mergeCell ref="DY80:EK80"/>
    <mergeCell ref="EL80:EX80"/>
    <mergeCell ref="EY80:FK80"/>
    <mergeCell ref="DK78:DX78"/>
    <mergeCell ref="A93:CN93"/>
    <mergeCell ref="CO93:CV93"/>
    <mergeCell ref="DK92:DX92"/>
    <mergeCell ref="DK93:DX93"/>
    <mergeCell ref="A92:CN92"/>
    <mergeCell ref="CO92:CV92"/>
    <mergeCell ref="CW92:DJ92"/>
    <mergeCell ref="CW93:DJ93"/>
    <mergeCell ref="CW90:DJ90"/>
    <mergeCell ref="DK90:DX90"/>
    <mergeCell ref="DK103:DX103"/>
    <mergeCell ref="CW99:DJ99"/>
    <mergeCell ref="DK99:DX99"/>
    <mergeCell ref="CO104:CV104"/>
    <mergeCell ref="CW104:DJ104"/>
    <mergeCell ref="DK96:DX96"/>
    <mergeCell ref="DK97:DX97"/>
    <mergeCell ref="CW103:DJ103"/>
    <mergeCell ref="DK104:DX104"/>
    <mergeCell ref="CW101:DJ101"/>
    <mergeCell ref="DK101:DX101"/>
    <mergeCell ref="DY104:EK104"/>
    <mergeCell ref="EL104:EX104"/>
    <mergeCell ref="EY104:FK104"/>
    <mergeCell ref="A104:CN104"/>
    <mergeCell ref="CO96:CV96"/>
    <mergeCell ref="CW96:DJ96"/>
    <mergeCell ref="A96:CN96"/>
    <mergeCell ref="A97:CN97"/>
    <mergeCell ref="CO97:CV97"/>
    <mergeCell ref="CW97:DJ97"/>
    <mergeCell ref="A98:CN98"/>
    <mergeCell ref="CO98:CV98"/>
    <mergeCell ref="A103:CN103"/>
    <mergeCell ref="CO103:CV103"/>
    <mergeCell ref="DY103:EK103"/>
    <mergeCell ref="EL103:EX103"/>
    <mergeCell ref="EY103:FK103"/>
    <mergeCell ref="CW100:DJ100"/>
    <mergeCell ref="DK100:DX100"/>
    <mergeCell ref="DY97:EK97"/>
    <mergeCell ref="EL97:EX97"/>
    <mergeCell ref="EY97:FK97"/>
    <mergeCell ref="A101:CN101"/>
    <mergeCell ref="CO101:CV101"/>
    <mergeCell ref="CO106:CV106"/>
    <mergeCell ref="CW106:DJ106"/>
    <mergeCell ref="DK105:DX105"/>
    <mergeCell ref="DY105:EK105"/>
    <mergeCell ref="EL105:EX105"/>
    <mergeCell ref="EY107:FK107"/>
    <mergeCell ref="A107:CN107"/>
    <mergeCell ref="CO107:CV107"/>
    <mergeCell ref="CW107:DJ107"/>
    <mergeCell ref="DK106:DX106"/>
    <mergeCell ref="DY106:EK106"/>
    <mergeCell ref="EL106:EX106"/>
    <mergeCell ref="EY106:FK106"/>
    <mergeCell ref="A106:CN106"/>
    <mergeCell ref="EY105:FK105"/>
    <mergeCell ref="A105:CN105"/>
    <mergeCell ref="CO105:CV105"/>
    <mergeCell ref="CW105:DJ105"/>
    <mergeCell ref="DK107:DX107"/>
    <mergeCell ref="DY107:EK107"/>
    <mergeCell ref="EL107:EX107"/>
    <mergeCell ref="CO108:CV108"/>
    <mergeCell ref="CW108:DJ108"/>
    <mergeCell ref="EY109:FK109"/>
    <mergeCell ref="A109:CN109"/>
    <mergeCell ref="CO109:CV109"/>
    <mergeCell ref="CW109:DJ109"/>
    <mergeCell ref="DK108:DX108"/>
    <mergeCell ref="DY108:EK108"/>
    <mergeCell ref="EL108:EX108"/>
    <mergeCell ref="EY108:FK108"/>
    <mergeCell ref="A108:CN108"/>
    <mergeCell ref="A125:FX125"/>
    <mergeCell ref="A122:FX122"/>
    <mergeCell ref="A121:FX121"/>
    <mergeCell ref="A119:FX119"/>
    <mergeCell ref="A34:CN34"/>
    <mergeCell ref="CO34:CV34"/>
    <mergeCell ref="CW34:DJ34"/>
    <mergeCell ref="DK111:DX111"/>
    <mergeCell ref="DY111:EK111"/>
    <mergeCell ref="EL111:EX111"/>
    <mergeCell ref="CO110:CV110"/>
    <mergeCell ref="CW110:DJ110"/>
    <mergeCell ref="DK109:DX109"/>
    <mergeCell ref="DY109:EK109"/>
    <mergeCell ref="EL109:EX109"/>
    <mergeCell ref="EY111:FK111"/>
    <mergeCell ref="A111:CN111"/>
    <mergeCell ref="CO111:CV111"/>
    <mergeCell ref="CW111:DJ111"/>
    <mergeCell ref="DK110:DX110"/>
    <mergeCell ref="DY110:EK110"/>
    <mergeCell ref="EL110:EX110"/>
    <mergeCell ref="EY110:FK110"/>
    <mergeCell ref="A110:CN110"/>
    <mergeCell ref="A45:CN45"/>
    <mergeCell ref="CO45:CV45"/>
    <mergeCell ref="CW45:DJ45"/>
    <mergeCell ref="DY45:EK45"/>
    <mergeCell ref="EL45:EX45"/>
    <mergeCell ref="EY45:FK45"/>
    <mergeCell ref="DK45:DX45"/>
    <mergeCell ref="CO35:CV35"/>
    <mergeCell ref="CW35:DJ35"/>
    <mergeCell ref="DK35:DX35"/>
    <mergeCell ref="DY35:EK35"/>
    <mergeCell ref="EL35:EX35"/>
    <mergeCell ref="EY35:FK35"/>
    <mergeCell ref="A39:CN39"/>
    <mergeCell ref="CO39:CV39"/>
    <mergeCell ref="CW39:DJ39"/>
    <mergeCell ref="EY36:FK36"/>
    <mergeCell ref="A44:CN44"/>
    <mergeCell ref="CO44:CV44"/>
    <mergeCell ref="CW44:DJ44"/>
    <mergeCell ref="DK44:DX44"/>
    <mergeCell ref="DY44:EK44"/>
    <mergeCell ref="EL44:EX44"/>
    <mergeCell ref="EY44:FK44"/>
    <mergeCell ref="EY37:FK37"/>
    <mergeCell ref="DK37:DX37"/>
    <mergeCell ref="DY37:EK37"/>
    <mergeCell ref="CW37:DJ37"/>
    <mergeCell ref="A36:CN36"/>
    <mergeCell ref="CO36:CV36"/>
    <mergeCell ref="CW36:DJ36"/>
    <mergeCell ref="DK36:DX36"/>
    <mergeCell ref="DK41:DX41"/>
    <mergeCell ref="DY41:EK41"/>
    <mergeCell ref="EL37:EX37"/>
    <mergeCell ref="A37:CN37"/>
    <mergeCell ref="CO37:CV37"/>
    <mergeCell ref="DY36:EK36"/>
    <mergeCell ref="EL36:EX36"/>
    <mergeCell ref="A38:CN38"/>
    <mergeCell ref="EY40:FK40"/>
    <mergeCell ref="DY39:EK39"/>
    <mergeCell ref="EL39:EX39"/>
    <mergeCell ref="EY39:FK39"/>
    <mergeCell ref="EL41:EX41"/>
    <mergeCell ref="EY41:FK41"/>
    <mergeCell ref="A53:CN53"/>
    <mergeCell ref="CO53:CV53"/>
    <mergeCell ref="CW53:DJ53"/>
    <mergeCell ref="DK53:DX53"/>
    <mergeCell ref="DY53:EK53"/>
    <mergeCell ref="EL53:EX53"/>
    <mergeCell ref="EY53:FK53"/>
    <mergeCell ref="DK49:DX49"/>
    <mergeCell ref="DY49:EK49"/>
    <mergeCell ref="A52:CN52"/>
    <mergeCell ref="DK52:DX52"/>
    <mergeCell ref="DY52:EK52"/>
    <mergeCell ref="EL52:EX52"/>
    <mergeCell ref="EY52:FK52"/>
    <mergeCell ref="A49:CN49"/>
    <mergeCell ref="CO52:CV52"/>
    <mergeCell ref="CW52:DJ52"/>
    <mergeCell ref="DK51:DX51"/>
    <mergeCell ref="DY51:EK51"/>
    <mergeCell ref="EL51:EX51"/>
    <mergeCell ref="EY51:FK51"/>
    <mergeCell ref="A51:CN51"/>
    <mergeCell ref="CO51:CV51"/>
    <mergeCell ref="CW51:DJ51"/>
    <mergeCell ref="CO46:CV46"/>
    <mergeCell ref="CW46:DJ46"/>
    <mergeCell ref="DK46:DX46"/>
    <mergeCell ref="DY46:EK46"/>
    <mergeCell ref="EL46:EX46"/>
    <mergeCell ref="EY46:FK46"/>
    <mergeCell ref="EY47:FK47"/>
    <mergeCell ref="A47:CN47"/>
    <mergeCell ref="CO47:CV47"/>
    <mergeCell ref="CW47:DJ47"/>
    <mergeCell ref="DK47:DX47"/>
    <mergeCell ref="DY47:EK47"/>
    <mergeCell ref="EL47:EX47"/>
    <mergeCell ref="A46:CN46"/>
    <mergeCell ref="A81:CN81"/>
    <mergeCell ref="EL93:EX93"/>
    <mergeCell ref="DK86:DX86"/>
    <mergeCell ref="DY86:EK86"/>
    <mergeCell ref="EL86:EX86"/>
    <mergeCell ref="A88:CN88"/>
    <mergeCell ref="DY91:EK91"/>
    <mergeCell ref="EL91:EX91"/>
    <mergeCell ref="DK89:DX89"/>
    <mergeCell ref="DK83:DX83"/>
    <mergeCell ref="DY83:EK83"/>
    <mergeCell ref="EL83:EX83"/>
    <mergeCell ref="DK87:DX87"/>
    <mergeCell ref="DY87:EK87"/>
    <mergeCell ref="DY90:EK90"/>
    <mergeCell ref="CW83:DJ83"/>
    <mergeCell ref="DK84:DX84"/>
    <mergeCell ref="DY84:EK84"/>
    <mergeCell ref="A84:CN84"/>
    <mergeCell ref="CO84:CV84"/>
    <mergeCell ref="CW85:DJ85"/>
    <mergeCell ref="A86:CN86"/>
    <mergeCell ref="A90:CN90"/>
    <mergeCell ref="A91:CN91"/>
    <mergeCell ref="CW89:DJ89"/>
    <mergeCell ref="EY100:FK100"/>
    <mergeCell ref="CO86:CV86"/>
    <mergeCell ref="CW86:DJ86"/>
    <mergeCell ref="CO88:CV88"/>
    <mergeCell ref="DK88:DX88"/>
    <mergeCell ref="DY88:EK88"/>
    <mergeCell ref="A83:CN83"/>
    <mergeCell ref="CO83:CV83"/>
    <mergeCell ref="CW84:DJ84"/>
    <mergeCell ref="DK85:DX85"/>
    <mergeCell ref="DY85:EK85"/>
    <mergeCell ref="A85:CN85"/>
    <mergeCell ref="CO85:CV85"/>
    <mergeCell ref="CW88:DJ88"/>
    <mergeCell ref="DY93:EK93"/>
    <mergeCell ref="EL90:EX90"/>
    <mergeCell ref="A94:CN94"/>
    <mergeCell ref="CO94:CV94"/>
    <mergeCell ref="CW94:DJ94"/>
    <mergeCell ref="DK94:DX94"/>
    <mergeCell ref="CO91:CV91"/>
    <mergeCell ref="CW91:DJ91"/>
    <mergeCell ref="DK91:DX91"/>
    <mergeCell ref="DK81:DX81"/>
    <mergeCell ref="EL75:EX75"/>
    <mergeCell ref="EY89:FK89"/>
    <mergeCell ref="A89:CN89"/>
    <mergeCell ref="DY89:EK89"/>
    <mergeCell ref="EL89:EX89"/>
    <mergeCell ref="DY101:EK101"/>
    <mergeCell ref="EL101:EX101"/>
    <mergeCell ref="EY101:FK101"/>
    <mergeCell ref="CW98:DJ98"/>
    <mergeCell ref="DK98:DX98"/>
    <mergeCell ref="DY98:EK98"/>
    <mergeCell ref="EL98:EX98"/>
    <mergeCell ref="EY98:FK98"/>
    <mergeCell ref="A99:CN99"/>
    <mergeCell ref="CO99:CV99"/>
    <mergeCell ref="DY99:EK99"/>
    <mergeCell ref="EL99:EX99"/>
    <mergeCell ref="EY99:FK99"/>
    <mergeCell ref="A100:CN100"/>
    <mergeCell ref="CO100:CV100"/>
    <mergeCell ref="DY100:EK100"/>
    <mergeCell ref="EL100:EX100"/>
    <mergeCell ref="CO89:CV89"/>
    <mergeCell ref="DY78:EK78"/>
    <mergeCell ref="EL78:EX78"/>
    <mergeCell ref="A95:CN95"/>
    <mergeCell ref="CO95:CV95"/>
    <mergeCell ref="CW95:DJ95"/>
    <mergeCell ref="DK95:DX95"/>
    <mergeCell ref="DY95:EK95"/>
    <mergeCell ref="DS5:FK5"/>
    <mergeCell ref="EY18:FK18"/>
    <mergeCell ref="EY19:FK19"/>
    <mergeCell ref="EY20:FK20"/>
    <mergeCell ref="EY21:FK21"/>
    <mergeCell ref="EY22:FK22"/>
    <mergeCell ref="EY34:FK34"/>
    <mergeCell ref="EY23:FK23"/>
    <mergeCell ref="EY93:FK93"/>
    <mergeCell ref="EL87:EX87"/>
    <mergeCell ref="EY87:FK87"/>
    <mergeCell ref="A87:CN87"/>
    <mergeCell ref="CO87:CV87"/>
    <mergeCell ref="CW87:DJ87"/>
    <mergeCell ref="CO90:CV90"/>
    <mergeCell ref="CO81:CV81"/>
    <mergeCell ref="CW81:DJ81"/>
    <mergeCell ref="DY81:EK81"/>
    <mergeCell ref="EL81:EX81"/>
    <mergeCell ref="EL84:EX84"/>
    <mergeCell ref="EY84:FK84"/>
    <mergeCell ref="EL88:EX88"/>
    <mergeCell ref="EY88:FK88"/>
    <mergeCell ref="EL85:EX85"/>
    <mergeCell ref="EY85:FK85"/>
    <mergeCell ref="EY90:FK90"/>
    <mergeCell ref="EY74:FK74"/>
    <mergeCell ref="EY72:FK72"/>
    <mergeCell ref="EY69:FK69"/>
    <mergeCell ref="DY67:EK67"/>
    <mergeCell ref="EL67:EX67"/>
    <mergeCell ref="DY74:EK74"/>
    <mergeCell ref="EL74:EX74"/>
    <mergeCell ref="EY67:FK67"/>
    <mergeCell ref="BW128:CV128"/>
    <mergeCell ref="EY96:FK96"/>
    <mergeCell ref="EL95:EX95"/>
    <mergeCell ref="EY94:FK94"/>
    <mergeCell ref="EY95:FK95"/>
    <mergeCell ref="DY92:EK92"/>
    <mergeCell ref="EL92:EX92"/>
    <mergeCell ref="EY92:FK92"/>
    <mergeCell ref="DY96:EK96"/>
    <mergeCell ref="EL96:EX96"/>
    <mergeCell ref="DY94:EK94"/>
    <mergeCell ref="EL94:EX94"/>
    <mergeCell ref="EY91:FK91"/>
    <mergeCell ref="EY86:FK86"/>
    <mergeCell ref="EY83:FK83"/>
    <mergeCell ref="EY78:FK78"/>
    <mergeCell ref="DS2:FK2"/>
    <mergeCell ref="A14:EG14"/>
    <mergeCell ref="A15:EG15"/>
    <mergeCell ref="BG17:BL17"/>
    <mergeCell ref="BP17:CD17"/>
    <mergeCell ref="CF17:CK17"/>
    <mergeCell ref="EY17:FK17"/>
    <mergeCell ref="EV13:EZ13"/>
    <mergeCell ref="EE13:ET13"/>
    <mergeCell ref="DY13:EB13"/>
    <mergeCell ref="EY15:FK15"/>
    <mergeCell ref="DS9:FK9"/>
    <mergeCell ref="DS7:FK7"/>
    <mergeCell ref="DS12:EK12"/>
    <mergeCell ref="EL12:FK12"/>
    <mergeCell ref="DS3:FK3"/>
  </mergeCells>
  <pageMargins left="0.78740157480314965" right="0.78740157480314965" top="1.1811023622047245" bottom="0.39370078740157483" header="0.31496062992125984" footer="0.31496062992125984"/>
  <pageSetup paperSize="9" scale="88"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A198-E89D-4C2E-97DD-E4390711A075}">
  <dimension ref="A1:DM41"/>
  <sheetViews>
    <sheetView view="pageBreakPreview" zoomScaleNormal="100" zoomScaleSheetLayoutView="100" workbookViewId="0">
      <selection activeCell="FU36" sqref="FU36"/>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18" width="0.85546875" style="62" customWidth="1"/>
    <col min="119" max="365" width="0.85546875" style="62"/>
    <col min="366" max="366" width="1.85546875" style="62" customWidth="1"/>
    <col min="367" max="370" width="0.85546875" style="62"/>
    <col min="371" max="371" width="14.5703125" style="62" customWidth="1"/>
    <col min="372" max="372" width="12.85546875" style="62" customWidth="1"/>
    <col min="373" max="373" width="13.28515625" style="62" customWidth="1"/>
    <col min="374" max="621" width="0.85546875" style="62"/>
    <col min="622" max="622" width="1.85546875" style="62" customWidth="1"/>
    <col min="623" max="626" width="0.85546875" style="62"/>
    <col min="627" max="627" width="14.5703125" style="62" customWidth="1"/>
    <col min="628" max="628" width="12.85546875" style="62" customWidth="1"/>
    <col min="629" max="629" width="13.28515625" style="62" customWidth="1"/>
    <col min="630" max="877" width="0.85546875" style="62"/>
    <col min="878" max="878" width="1.85546875" style="62" customWidth="1"/>
    <col min="879" max="882" width="0.85546875" style="62"/>
    <col min="883" max="883" width="14.5703125" style="62" customWidth="1"/>
    <col min="884" max="884" width="12.85546875" style="62" customWidth="1"/>
    <col min="885" max="885" width="13.28515625" style="62" customWidth="1"/>
    <col min="886" max="1133" width="0.85546875" style="62"/>
    <col min="1134" max="1134" width="1.85546875" style="62" customWidth="1"/>
    <col min="1135" max="1138" width="0.85546875" style="62"/>
    <col min="1139" max="1139" width="14.5703125" style="62" customWidth="1"/>
    <col min="1140" max="1140" width="12.85546875" style="62" customWidth="1"/>
    <col min="1141" max="1141" width="13.28515625" style="62" customWidth="1"/>
    <col min="1142" max="1389" width="0.85546875" style="62"/>
    <col min="1390" max="1390" width="1.85546875" style="62" customWidth="1"/>
    <col min="1391" max="1394" width="0.85546875" style="62"/>
    <col min="1395" max="1395" width="14.5703125" style="62" customWidth="1"/>
    <col min="1396" max="1396" width="12.85546875" style="62" customWidth="1"/>
    <col min="1397" max="1397" width="13.28515625" style="62" customWidth="1"/>
    <col min="1398" max="1645" width="0.85546875" style="62"/>
    <col min="1646" max="1646" width="1.85546875" style="62" customWidth="1"/>
    <col min="1647" max="1650" width="0.85546875" style="62"/>
    <col min="1651" max="1651" width="14.5703125" style="62" customWidth="1"/>
    <col min="1652" max="1652" width="12.85546875" style="62" customWidth="1"/>
    <col min="1653" max="1653" width="13.28515625" style="62" customWidth="1"/>
    <col min="1654" max="1901" width="0.85546875" style="62"/>
    <col min="1902" max="1902" width="1.85546875" style="62" customWidth="1"/>
    <col min="1903" max="1906" width="0.85546875" style="62"/>
    <col min="1907" max="1907" width="14.5703125" style="62" customWidth="1"/>
    <col min="1908" max="1908" width="12.85546875" style="62" customWidth="1"/>
    <col min="1909" max="1909" width="13.28515625" style="62" customWidth="1"/>
    <col min="1910" max="2157" width="0.85546875" style="62"/>
    <col min="2158" max="2158" width="1.85546875" style="62" customWidth="1"/>
    <col min="2159" max="2162" width="0.85546875" style="62"/>
    <col min="2163" max="2163" width="14.5703125" style="62" customWidth="1"/>
    <col min="2164" max="2164" width="12.85546875" style="62" customWidth="1"/>
    <col min="2165" max="2165" width="13.28515625" style="62" customWidth="1"/>
    <col min="2166" max="2413" width="0.85546875" style="62"/>
    <col min="2414" max="2414" width="1.85546875" style="62" customWidth="1"/>
    <col min="2415" max="2418" width="0.85546875" style="62"/>
    <col min="2419" max="2419" width="14.5703125" style="62" customWidth="1"/>
    <col min="2420" max="2420" width="12.85546875" style="62" customWidth="1"/>
    <col min="2421" max="2421" width="13.28515625" style="62" customWidth="1"/>
    <col min="2422" max="2669" width="0.85546875" style="62"/>
    <col min="2670" max="2670" width="1.85546875" style="62" customWidth="1"/>
    <col min="2671" max="2674" width="0.85546875" style="62"/>
    <col min="2675" max="2675" width="14.5703125" style="62" customWidth="1"/>
    <col min="2676" max="2676" width="12.85546875" style="62" customWidth="1"/>
    <col min="2677" max="2677" width="13.28515625" style="62" customWidth="1"/>
    <col min="2678" max="2925" width="0.85546875" style="62"/>
    <col min="2926" max="2926" width="1.85546875" style="62" customWidth="1"/>
    <col min="2927" max="2930" width="0.85546875" style="62"/>
    <col min="2931" max="2931" width="14.5703125" style="62" customWidth="1"/>
    <col min="2932" max="2932" width="12.85546875" style="62" customWidth="1"/>
    <col min="2933" max="2933" width="13.28515625" style="62" customWidth="1"/>
    <col min="2934" max="3181" width="0.85546875" style="62"/>
    <col min="3182" max="3182" width="1.85546875" style="62" customWidth="1"/>
    <col min="3183" max="3186" width="0.85546875" style="62"/>
    <col min="3187" max="3187" width="14.5703125" style="62" customWidth="1"/>
    <col min="3188" max="3188" width="12.85546875" style="62" customWidth="1"/>
    <col min="3189" max="3189" width="13.28515625" style="62" customWidth="1"/>
    <col min="3190" max="3437" width="0.85546875" style="62"/>
    <col min="3438" max="3438" width="1.85546875" style="62" customWidth="1"/>
    <col min="3439" max="3442" width="0.85546875" style="62"/>
    <col min="3443" max="3443" width="14.5703125" style="62" customWidth="1"/>
    <col min="3444" max="3444" width="12.85546875" style="62" customWidth="1"/>
    <col min="3445" max="3445" width="13.28515625" style="62" customWidth="1"/>
    <col min="3446" max="3693" width="0.85546875" style="62"/>
    <col min="3694" max="3694" width="1.85546875" style="62" customWidth="1"/>
    <col min="3695" max="3698" width="0.85546875" style="62"/>
    <col min="3699" max="3699" width="14.5703125" style="62" customWidth="1"/>
    <col min="3700" max="3700" width="12.85546875" style="62" customWidth="1"/>
    <col min="3701" max="3701" width="13.28515625" style="62" customWidth="1"/>
    <col min="3702" max="3949" width="0.85546875" style="62"/>
    <col min="3950" max="3950" width="1.85546875" style="62" customWidth="1"/>
    <col min="3951" max="3954" width="0.85546875" style="62"/>
    <col min="3955" max="3955" width="14.5703125" style="62" customWidth="1"/>
    <col min="3956" max="3956" width="12.85546875" style="62" customWidth="1"/>
    <col min="3957" max="3957" width="13.28515625" style="62" customWidth="1"/>
    <col min="3958" max="4205" width="0.85546875" style="62"/>
    <col min="4206" max="4206" width="1.85546875" style="62" customWidth="1"/>
    <col min="4207" max="4210" width="0.85546875" style="62"/>
    <col min="4211" max="4211" width="14.5703125" style="62" customWidth="1"/>
    <col min="4212" max="4212" width="12.85546875" style="62" customWidth="1"/>
    <col min="4213" max="4213" width="13.28515625" style="62" customWidth="1"/>
    <col min="4214" max="4461" width="0.85546875" style="62"/>
    <col min="4462" max="4462" width="1.85546875" style="62" customWidth="1"/>
    <col min="4463" max="4466" width="0.85546875" style="62"/>
    <col min="4467" max="4467" width="14.5703125" style="62" customWidth="1"/>
    <col min="4468" max="4468" width="12.85546875" style="62" customWidth="1"/>
    <col min="4469" max="4469" width="13.28515625" style="62" customWidth="1"/>
    <col min="4470" max="4717" width="0.85546875" style="62"/>
    <col min="4718" max="4718" width="1.85546875" style="62" customWidth="1"/>
    <col min="4719" max="4722" width="0.85546875" style="62"/>
    <col min="4723" max="4723" width="14.5703125" style="62" customWidth="1"/>
    <col min="4724" max="4724" width="12.85546875" style="62" customWidth="1"/>
    <col min="4725" max="4725" width="13.28515625" style="62" customWidth="1"/>
    <col min="4726" max="4973" width="0.85546875" style="62"/>
    <col min="4974" max="4974" width="1.85546875" style="62" customWidth="1"/>
    <col min="4975" max="4978" width="0.85546875" style="62"/>
    <col min="4979" max="4979" width="14.5703125" style="62" customWidth="1"/>
    <col min="4980" max="4980" width="12.85546875" style="62" customWidth="1"/>
    <col min="4981" max="4981" width="13.28515625" style="62" customWidth="1"/>
    <col min="4982" max="5229" width="0.85546875" style="62"/>
    <col min="5230" max="5230" width="1.85546875" style="62" customWidth="1"/>
    <col min="5231" max="5234" width="0.85546875" style="62"/>
    <col min="5235" max="5235" width="14.5703125" style="62" customWidth="1"/>
    <col min="5236" max="5236" width="12.85546875" style="62" customWidth="1"/>
    <col min="5237" max="5237" width="13.28515625" style="62" customWidth="1"/>
    <col min="5238" max="5485" width="0.85546875" style="62"/>
    <col min="5486" max="5486" width="1.85546875" style="62" customWidth="1"/>
    <col min="5487" max="5490" width="0.85546875" style="62"/>
    <col min="5491" max="5491" width="14.5703125" style="62" customWidth="1"/>
    <col min="5492" max="5492" width="12.85546875" style="62" customWidth="1"/>
    <col min="5493" max="5493" width="13.28515625" style="62" customWidth="1"/>
    <col min="5494" max="5741" width="0.85546875" style="62"/>
    <col min="5742" max="5742" width="1.85546875" style="62" customWidth="1"/>
    <col min="5743" max="5746" width="0.85546875" style="62"/>
    <col min="5747" max="5747" width="14.5703125" style="62" customWidth="1"/>
    <col min="5748" max="5748" width="12.85546875" style="62" customWidth="1"/>
    <col min="5749" max="5749" width="13.28515625" style="62" customWidth="1"/>
    <col min="5750" max="5997" width="0.85546875" style="62"/>
    <col min="5998" max="5998" width="1.85546875" style="62" customWidth="1"/>
    <col min="5999" max="6002" width="0.85546875" style="62"/>
    <col min="6003" max="6003" width="14.5703125" style="62" customWidth="1"/>
    <col min="6004" max="6004" width="12.85546875" style="62" customWidth="1"/>
    <col min="6005" max="6005" width="13.28515625" style="62" customWidth="1"/>
    <col min="6006" max="6253" width="0.85546875" style="62"/>
    <col min="6254" max="6254" width="1.85546875" style="62" customWidth="1"/>
    <col min="6255" max="6258" width="0.85546875" style="62"/>
    <col min="6259" max="6259" width="14.5703125" style="62" customWidth="1"/>
    <col min="6260" max="6260" width="12.85546875" style="62" customWidth="1"/>
    <col min="6261" max="6261" width="13.28515625" style="62" customWidth="1"/>
    <col min="6262" max="6509" width="0.85546875" style="62"/>
    <col min="6510" max="6510" width="1.85546875" style="62" customWidth="1"/>
    <col min="6511" max="6514" width="0.85546875" style="62"/>
    <col min="6515" max="6515" width="14.5703125" style="62" customWidth="1"/>
    <col min="6516" max="6516" width="12.85546875" style="62" customWidth="1"/>
    <col min="6517" max="6517" width="13.28515625" style="62" customWidth="1"/>
    <col min="6518" max="6765" width="0.85546875" style="62"/>
    <col min="6766" max="6766" width="1.85546875" style="62" customWidth="1"/>
    <col min="6767" max="6770" width="0.85546875" style="62"/>
    <col min="6771" max="6771" width="14.5703125" style="62" customWidth="1"/>
    <col min="6772" max="6772" width="12.85546875" style="62" customWidth="1"/>
    <col min="6773" max="6773" width="13.28515625" style="62" customWidth="1"/>
    <col min="6774" max="7021" width="0.85546875" style="62"/>
    <col min="7022" max="7022" width="1.85546875" style="62" customWidth="1"/>
    <col min="7023" max="7026" width="0.85546875" style="62"/>
    <col min="7027" max="7027" width="14.5703125" style="62" customWidth="1"/>
    <col min="7028" max="7028" width="12.85546875" style="62" customWidth="1"/>
    <col min="7029" max="7029" width="13.28515625" style="62" customWidth="1"/>
    <col min="7030" max="7277" width="0.85546875" style="62"/>
    <col min="7278" max="7278" width="1.85546875" style="62" customWidth="1"/>
    <col min="7279" max="7282" width="0.85546875" style="62"/>
    <col min="7283" max="7283" width="14.5703125" style="62" customWidth="1"/>
    <col min="7284" max="7284" width="12.85546875" style="62" customWidth="1"/>
    <col min="7285" max="7285" width="13.28515625" style="62" customWidth="1"/>
    <col min="7286" max="7533" width="0.85546875" style="62"/>
    <col min="7534" max="7534" width="1.85546875" style="62" customWidth="1"/>
    <col min="7535" max="7538" width="0.85546875" style="62"/>
    <col min="7539" max="7539" width="14.5703125" style="62" customWidth="1"/>
    <col min="7540" max="7540" width="12.85546875" style="62" customWidth="1"/>
    <col min="7541" max="7541" width="13.28515625" style="62" customWidth="1"/>
    <col min="7542" max="7789" width="0.85546875" style="62"/>
    <col min="7790" max="7790" width="1.85546875" style="62" customWidth="1"/>
    <col min="7791" max="7794" width="0.85546875" style="62"/>
    <col min="7795" max="7795" width="14.5703125" style="62" customWidth="1"/>
    <col min="7796" max="7796" width="12.85546875" style="62" customWidth="1"/>
    <col min="7797" max="7797" width="13.28515625" style="62" customWidth="1"/>
    <col min="7798" max="8045" width="0.85546875" style="62"/>
    <col min="8046" max="8046" width="1.85546875" style="62" customWidth="1"/>
    <col min="8047" max="8050" width="0.85546875" style="62"/>
    <col min="8051" max="8051" width="14.5703125" style="62" customWidth="1"/>
    <col min="8052" max="8052" width="12.85546875" style="62" customWidth="1"/>
    <col min="8053" max="8053" width="13.28515625" style="62" customWidth="1"/>
    <col min="8054" max="8301" width="0.85546875" style="62"/>
    <col min="8302" max="8302" width="1.85546875" style="62" customWidth="1"/>
    <col min="8303" max="8306" width="0.85546875" style="62"/>
    <col min="8307" max="8307" width="14.5703125" style="62" customWidth="1"/>
    <col min="8308" max="8308" width="12.85546875" style="62" customWidth="1"/>
    <col min="8309" max="8309" width="13.28515625" style="62" customWidth="1"/>
    <col min="8310" max="8557" width="0.85546875" style="62"/>
    <col min="8558" max="8558" width="1.85546875" style="62" customWidth="1"/>
    <col min="8559" max="8562" width="0.85546875" style="62"/>
    <col min="8563" max="8563" width="14.5703125" style="62" customWidth="1"/>
    <col min="8564" max="8564" width="12.85546875" style="62" customWidth="1"/>
    <col min="8565" max="8565" width="13.28515625" style="62" customWidth="1"/>
    <col min="8566" max="8813" width="0.85546875" style="62"/>
    <col min="8814" max="8814" width="1.85546875" style="62" customWidth="1"/>
    <col min="8815" max="8818" width="0.85546875" style="62"/>
    <col min="8819" max="8819" width="14.5703125" style="62" customWidth="1"/>
    <col min="8820" max="8820" width="12.85546875" style="62" customWidth="1"/>
    <col min="8821" max="8821" width="13.28515625" style="62" customWidth="1"/>
    <col min="8822" max="9069" width="0.85546875" style="62"/>
    <col min="9070" max="9070" width="1.85546875" style="62" customWidth="1"/>
    <col min="9071" max="9074" width="0.85546875" style="62"/>
    <col min="9075" max="9075" width="14.5703125" style="62" customWidth="1"/>
    <col min="9076" max="9076" width="12.85546875" style="62" customWidth="1"/>
    <col min="9077" max="9077" width="13.28515625" style="62" customWidth="1"/>
    <col min="9078" max="9325" width="0.85546875" style="62"/>
    <col min="9326" max="9326" width="1.85546875" style="62" customWidth="1"/>
    <col min="9327" max="9330" width="0.85546875" style="62"/>
    <col min="9331" max="9331" width="14.5703125" style="62" customWidth="1"/>
    <col min="9332" max="9332" width="12.85546875" style="62" customWidth="1"/>
    <col min="9333" max="9333" width="13.28515625" style="62" customWidth="1"/>
    <col min="9334" max="9581" width="0.85546875" style="62"/>
    <col min="9582" max="9582" width="1.85546875" style="62" customWidth="1"/>
    <col min="9583" max="9586" width="0.85546875" style="62"/>
    <col min="9587" max="9587" width="14.5703125" style="62" customWidth="1"/>
    <col min="9588" max="9588" width="12.85546875" style="62" customWidth="1"/>
    <col min="9589" max="9589" width="13.28515625" style="62" customWidth="1"/>
    <col min="9590" max="9837" width="0.85546875" style="62"/>
    <col min="9838" max="9838" width="1.85546875" style="62" customWidth="1"/>
    <col min="9839" max="9842" width="0.85546875" style="62"/>
    <col min="9843" max="9843" width="14.5703125" style="62" customWidth="1"/>
    <col min="9844" max="9844" width="12.85546875" style="62" customWidth="1"/>
    <col min="9845" max="9845" width="13.28515625" style="62" customWidth="1"/>
    <col min="9846" max="10093" width="0.85546875" style="62"/>
    <col min="10094" max="10094" width="1.85546875" style="62" customWidth="1"/>
    <col min="10095" max="10098" width="0.85546875" style="62"/>
    <col min="10099" max="10099" width="14.5703125" style="62" customWidth="1"/>
    <col min="10100" max="10100" width="12.85546875" style="62" customWidth="1"/>
    <col min="10101" max="10101" width="13.28515625" style="62" customWidth="1"/>
    <col min="10102" max="10349" width="0.85546875" style="62"/>
    <col min="10350" max="10350" width="1.85546875" style="62" customWidth="1"/>
    <col min="10351" max="10354" width="0.85546875" style="62"/>
    <col min="10355" max="10355" width="14.5703125" style="62" customWidth="1"/>
    <col min="10356" max="10356" width="12.85546875" style="62" customWidth="1"/>
    <col min="10357" max="10357" width="13.28515625" style="62" customWidth="1"/>
    <col min="10358" max="10605" width="0.85546875" style="62"/>
    <col min="10606" max="10606" width="1.85546875" style="62" customWidth="1"/>
    <col min="10607" max="10610" width="0.85546875" style="62"/>
    <col min="10611" max="10611" width="14.5703125" style="62" customWidth="1"/>
    <col min="10612" max="10612" width="12.85546875" style="62" customWidth="1"/>
    <col min="10613" max="10613" width="13.28515625" style="62" customWidth="1"/>
    <col min="10614" max="10861" width="0.85546875" style="62"/>
    <col min="10862" max="10862" width="1.85546875" style="62" customWidth="1"/>
    <col min="10863" max="10866" width="0.85546875" style="62"/>
    <col min="10867" max="10867" width="14.5703125" style="62" customWidth="1"/>
    <col min="10868" max="10868" width="12.85546875" style="62" customWidth="1"/>
    <col min="10869" max="10869" width="13.28515625" style="62" customWidth="1"/>
    <col min="10870" max="11117" width="0.85546875" style="62"/>
    <col min="11118" max="11118" width="1.85546875" style="62" customWidth="1"/>
    <col min="11119" max="11122" width="0.85546875" style="62"/>
    <col min="11123" max="11123" width="14.5703125" style="62" customWidth="1"/>
    <col min="11124" max="11124" width="12.85546875" style="62" customWidth="1"/>
    <col min="11125" max="11125" width="13.28515625" style="62" customWidth="1"/>
    <col min="11126" max="11373" width="0.85546875" style="62"/>
    <col min="11374" max="11374" width="1.85546875" style="62" customWidth="1"/>
    <col min="11375" max="11378" width="0.85546875" style="62"/>
    <col min="11379" max="11379" width="14.5703125" style="62" customWidth="1"/>
    <col min="11380" max="11380" width="12.85546875" style="62" customWidth="1"/>
    <col min="11381" max="11381" width="13.28515625" style="62" customWidth="1"/>
    <col min="11382" max="11629" width="0.85546875" style="62"/>
    <col min="11630" max="11630" width="1.85546875" style="62" customWidth="1"/>
    <col min="11631" max="11634" width="0.85546875" style="62"/>
    <col min="11635" max="11635" width="14.5703125" style="62" customWidth="1"/>
    <col min="11636" max="11636" width="12.85546875" style="62" customWidth="1"/>
    <col min="11637" max="11637" width="13.28515625" style="62" customWidth="1"/>
    <col min="11638" max="11885" width="0.85546875" style="62"/>
    <col min="11886" max="11886" width="1.85546875" style="62" customWidth="1"/>
    <col min="11887" max="11890" width="0.85546875" style="62"/>
    <col min="11891" max="11891" width="14.5703125" style="62" customWidth="1"/>
    <col min="11892" max="11892" width="12.85546875" style="62" customWidth="1"/>
    <col min="11893" max="11893" width="13.28515625" style="62" customWidth="1"/>
    <col min="11894" max="12141" width="0.85546875" style="62"/>
    <col min="12142" max="12142" width="1.85546875" style="62" customWidth="1"/>
    <col min="12143" max="12146" width="0.85546875" style="62"/>
    <col min="12147" max="12147" width="14.5703125" style="62" customWidth="1"/>
    <col min="12148" max="12148" width="12.85546875" style="62" customWidth="1"/>
    <col min="12149" max="12149" width="13.28515625" style="62" customWidth="1"/>
    <col min="12150" max="12397" width="0.85546875" style="62"/>
    <col min="12398" max="12398" width="1.85546875" style="62" customWidth="1"/>
    <col min="12399" max="12402" width="0.85546875" style="62"/>
    <col min="12403" max="12403" width="14.5703125" style="62" customWidth="1"/>
    <col min="12404" max="12404" width="12.85546875" style="62" customWidth="1"/>
    <col min="12405" max="12405" width="13.28515625" style="62" customWidth="1"/>
    <col min="12406" max="12653" width="0.85546875" style="62"/>
    <col min="12654" max="12654" width="1.85546875" style="62" customWidth="1"/>
    <col min="12655" max="12658" width="0.85546875" style="62"/>
    <col min="12659" max="12659" width="14.5703125" style="62" customWidth="1"/>
    <col min="12660" max="12660" width="12.85546875" style="62" customWidth="1"/>
    <col min="12661" max="12661" width="13.28515625" style="62" customWidth="1"/>
    <col min="12662" max="12909" width="0.85546875" style="62"/>
    <col min="12910" max="12910" width="1.85546875" style="62" customWidth="1"/>
    <col min="12911" max="12914" width="0.85546875" style="62"/>
    <col min="12915" max="12915" width="14.5703125" style="62" customWidth="1"/>
    <col min="12916" max="12916" width="12.85546875" style="62" customWidth="1"/>
    <col min="12917" max="12917" width="13.28515625" style="62" customWidth="1"/>
    <col min="12918" max="13165" width="0.85546875" style="62"/>
    <col min="13166" max="13166" width="1.85546875" style="62" customWidth="1"/>
    <col min="13167" max="13170" width="0.85546875" style="62"/>
    <col min="13171" max="13171" width="14.5703125" style="62" customWidth="1"/>
    <col min="13172" max="13172" width="12.85546875" style="62" customWidth="1"/>
    <col min="13173" max="13173" width="13.28515625" style="62" customWidth="1"/>
    <col min="13174" max="13421" width="0.85546875" style="62"/>
    <col min="13422" max="13422" width="1.85546875" style="62" customWidth="1"/>
    <col min="13423" max="13426" width="0.85546875" style="62"/>
    <col min="13427" max="13427" width="14.5703125" style="62" customWidth="1"/>
    <col min="13428" max="13428" width="12.85546875" style="62" customWidth="1"/>
    <col min="13429" max="13429" width="13.28515625" style="62" customWidth="1"/>
    <col min="13430" max="13677" width="0.85546875" style="62"/>
    <col min="13678" max="13678" width="1.85546875" style="62" customWidth="1"/>
    <col min="13679" max="13682" width="0.85546875" style="62"/>
    <col min="13683" max="13683" width="14.5703125" style="62" customWidth="1"/>
    <col min="13684" max="13684" width="12.85546875" style="62" customWidth="1"/>
    <col min="13685" max="13685" width="13.28515625" style="62" customWidth="1"/>
    <col min="13686" max="13933" width="0.85546875" style="62"/>
    <col min="13934" max="13934" width="1.85546875" style="62" customWidth="1"/>
    <col min="13935" max="13938" width="0.85546875" style="62"/>
    <col min="13939" max="13939" width="14.5703125" style="62" customWidth="1"/>
    <col min="13940" max="13940" width="12.85546875" style="62" customWidth="1"/>
    <col min="13941" max="13941" width="13.28515625" style="62" customWidth="1"/>
    <col min="13942" max="14189" width="0.85546875" style="62"/>
    <col min="14190" max="14190" width="1.85546875" style="62" customWidth="1"/>
    <col min="14191" max="14194" width="0.85546875" style="62"/>
    <col min="14195" max="14195" width="14.5703125" style="62" customWidth="1"/>
    <col min="14196" max="14196" width="12.85546875" style="62" customWidth="1"/>
    <col min="14197" max="14197" width="13.28515625" style="62" customWidth="1"/>
    <col min="14198" max="14445" width="0.85546875" style="62"/>
    <col min="14446" max="14446" width="1.85546875" style="62" customWidth="1"/>
    <col min="14447" max="14450" width="0.85546875" style="62"/>
    <col min="14451" max="14451" width="14.5703125" style="62" customWidth="1"/>
    <col min="14452" max="14452" width="12.85546875" style="62" customWidth="1"/>
    <col min="14453" max="14453" width="13.28515625" style="62" customWidth="1"/>
    <col min="14454" max="14701" width="0.85546875" style="62"/>
    <col min="14702" max="14702" width="1.85546875" style="62" customWidth="1"/>
    <col min="14703" max="14706" width="0.85546875" style="62"/>
    <col min="14707" max="14707" width="14.5703125" style="62" customWidth="1"/>
    <col min="14708" max="14708" width="12.85546875" style="62" customWidth="1"/>
    <col min="14709" max="14709" width="13.28515625" style="62" customWidth="1"/>
    <col min="14710" max="14957" width="0.85546875" style="62"/>
    <col min="14958" max="14958" width="1.85546875" style="62" customWidth="1"/>
    <col min="14959" max="14962" width="0.85546875" style="62"/>
    <col min="14963" max="14963" width="14.5703125" style="62" customWidth="1"/>
    <col min="14964" max="14964" width="12.85546875" style="62" customWidth="1"/>
    <col min="14965" max="14965" width="13.28515625" style="62" customWidth="1"/>
    <col min="14966" max="15213" width="0.85546875" style="62"/>
    <col min="15214" max="15214" width="1.85546875" style="62" customWidth="1"/>
    <col min="15215" max="15218" width="0.85546875" style="62"/>
    <col min="15219" max="15219" width="14.5703125" style="62" customWidth="1"/>
    <col min="15220" max="15220" width="12.85546875" style="62" customWidth="1"/>
    <col min="15221" max="15221" width="13.28515625" style="62" customWidth="1"/>
    <col min="15222" max="15469" width="0.85546875" style="62"/>
    <col min="15470" max="15470" width="1.85546875" style="62" customWidth="1"/>
    <col min="15471" max="15474" width="0.85546875" style="62"/>
    <col min="15475" max="15475" width="14.5703125" style="62" customWidth="1"/>
    <col min="15476" max="15476" width="12.85546875" style="62" customWidth="1"/>
    <col min="15477" max="15477" width="13.28515625" style="62" customWidth="1"/>
    <col min="15478" max="15725" width="0.85546875" style="62"/>
    <col min="15726" max="15726" width="1.85546875" style="62" customWidth="1"/>
    <col min="15727" max="15730" width="0.85546875" style="62"/>
    <col min="15731" max="15731" width="14.5703125" style="62" customWidth="1"/>
    <col min="15732" max="15732" width="12.85546875" style="62" customWidth="1"/>
    <col min="15733" max="15733" width="13.28515625" style="62" customWidth="1"/>
    <col min="15734" max="15981" width="0.85546875" style="62"/>
    <col min="15982" max="15982" width="1.85546875" style="62" customWidth="1"/>
    <col min="15983" max="15986" width="0.85546875" style="62"/>
    <col min="15987" max="15987" width="14.5703125" style="62" customWidth="1"/>
    <col min="15988" max="15988" width="12.85546875" style="62" customWidth="1"/>
    <col min="15989" max="15989" width="13.28515625" style="62" customWidth="1"/>
    <col min="15990" max="16237" width="0.85546875" style="62"/>
    <col min="16238" max="16238" width="1.85546875" style="62" customWidth="1"/>
    <col min="16239" max="16242" width="0.85546875" style="62"/>
    <col min="16243" max="16243" width="14.5703125" style="62" customWidth="1"/>
    <col min="16244" max="16244" width="12.85546875" style="62" customWidth="1"/>
    <col min="16245" max="16245" width="13.28515625" style="62" customWidth="1"/>
    <col min="16246" max="16384" width="0.85546875" style="62"/>
  </cols>
  <sheetData>
    <row r="1" spans="1:117" ht="12" customHeight="1" x14ac:dyDescent="0.25">
      <c r="DK1" s="395" t="s">
        <v>446</v>
      </c>
      <c r="DL1" s="395"/>
      <c r="DM1" s="395"/>
    </row>
    <row r="2" spans="1:117" s="65" customFormat="1" ht="14.25" x14ac:dyDescent="0.2">
      <c r="A2" s="397" t="s">
        <v>437</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65" customFormat="1" ht="14.25" x14ac:dyDescent="0.2">
      <c r="A4" s="65" t="s">
        <v>405</v>
      </c>
      <c r="W4" s="455">
        <v>244</v>
      </c>
      <c r="X4" s="455"/>
      <c r="Y4" s="455"/>
      <c r="Z4" s="455"/>
      <c r="AA4" s="455"/>
      <c r="AB4" s="455"/>
      <c r="AC4" s="455"/>
      <c r="AD4" s="455"/>
      <c r="AE4" s="455"/>
      <c r="AF4" s="455"/>
      <c r="AG4" s="455"/>
      <c r="AH4" s="455"/>
      <c r="AI4" s="455"/>
      <c r="AJ4" s="455"/>
      <c r="AK4" s="455"/>
      <c r="AL4" s="45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row>
    <row r="5" spans="1:117" s="65" customFormat="1" ht="6.75" customHeight="1" x14ac:dyDescent="0.2">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68" customFormat="1" ht="37.5" customHeight="1" x14ac:dyDescent="0.2">
      <c r="A6" s="372" t="s">
        <v>353</v>
      </c>
      <c r="B6" s="373"/>
      <c r="C6" s="373"/>
      <c r="D6" s="373"/>
      <c r="E6" s="374"/>
      <c r="F6" s="372" t="s">
        <v>0</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4"/>
      <c r="BC6" s="372" t="s">
        <v>438</v>
      </c>
      <c r="BD6" s="373"/>
      <c r="BE6" s="373"/>
      <c r="BF6" s="373"/>
      <c r="BG6" s="373"/>
      <c r="BH6" s="373"/>
      <c r="BI6" s="373"/>
      <c r="BJ6" s="373"/>
      <c r="BK6" s="373"/>
      <c r="BL6" s="373"/>
      <c r="BM6" s="373"/>
      <c r="BN6" s="373"/>
      <c r="BO6" s="373"/>
      <c r="BP6" s="373"/>
      <c r="BQ6" s="373"/>
      <c r="BR6" s="374"/>
      <c r="BS6" s="372" t="s">
        <v>439</v>
      </c>
      <c r="BT6" s="373"/>
      <c r="BU6" s="373"/>
      <c r="BV6" s="373"/>
      <c r="BW6" s="373"/>
      <c r="BX6" s="373"/>
      <c r="BY6" s="373"/>
      <c r="BZ6" s="373"/>
      <c r="CA6" s="373"/>
      <c r="CB6" s="373"/>
      <c r="CC6" s="373"/>
      <c r="CD6" s="373"/>
      <c r="CE6" s="373"/>
      <c r="CF6" s="373"/>
      <c r="CG6" s="373"/>
      <c r="CH6" s="374"/>
      <c r="CI6" s="372" t="s">
        <v>440</v>
      </c>
      <c r="CJ6" s="373"/>
      <c r="CK6" s="373"/>
      <c r="CL6" s="373"/>
      <c r="CM6" s="373"/>
      <c r="CN6" s="373"/>
      <c r="CO6" s="373"/>
      <c r="CP6" s="373"/>
      <c r="CQ6" s="373"/>
      <c r="CR6" s="373"/>
      <c r="CS6" s="373"/>
      <c r="CT6" s="373"/>
      <c r="CU6" s="373"/>
      <c r="CV6" s="374"/>
      <c r="CW6" s="372" t="s">
        <v>426</v>
      </c>
      <c r="CX6" s="373"/>
      <c r="CY6" s="373"/>
      <c r="CZ6" s="373"/>
      <c r="DA6" s="373"/>
      <c r="DB6" s="373"/>
      <c r="DC6" s="373"/>
      <c r="DD6" s="373"/>
      <c r="DE6" s="373"/>
      <c r="DF6" s="373"/>
      <c r="DG6" s="373"/>
      <c r="DH6" s="373"/>
      <c r="DI6" s="373"/>
      <c r="DJ6" s="374"/>
      <c r="DK6" s="381" t="s">
        <v>360</v>
      </c>
      <c r="DL6" s="382"/>
      <c r="DM6" s="383"/>
    </row>
    <row r="7" spans="1:117" s="68" customFormat="1" ht="101.25"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80"/>
      <c r="BC7" s="378"/>
      <c r="BD7" s="379"/>
      <c r="BE7" s="379"/>
      <c r="BF7" s="379"/>
      <c r="BG7" s="379"/>
      <c r="BH7" s="379"/>
      <c r="BI7" s="379"/>
      <c r="BJ7" s="379"/>
      <c r="BK7" s="379"/>
      <c r="BL7" s="379"/>
      <c r="BM7" s="379"/>
      <c r="BN7" s="379"/>
      <c r="BO7" s="379"/>
      <c r="BP7" s="379"/>
      <c r="BQ7" s="379"/>
      <c r="BR7" s="380"/>
      <c r="BS7" s="378"/>
      <c r="BT7" s="379"/>
      <c r="BU7" s="379"/>
      <c r="BV7" s="379"/>
      <c r="BW7" s="379"/>
      <c r="BX7" s="379"/>
      <c r="BY7" s="379"/>
      <c r="BZ7" s="379"/>
      <c r="CA7" s="379"/>
      <c r="CB7" s="379"/>
      <c r="CC7" s="379"/>
      <c r="CD7" s="379"/>
      <c r="CE7" s="379"/>
      <c r="CF7" s="379"/>
      <c r="CG7" s="379"/>
      <c r="CH7" s="380"/>
      <c r="CI7" s="378"/>
      <c r="CJ7" s="379"/>
      <c r="CK7" s="379"/>
      <c r="CL7" s="379"/>
      <c r="CM7" s="379"/>
      <c r="CN7" s="379"/>
      <c r="CO7" s="379"/>
      <c r="CP7" s="379"/>
      <c r="CQ7" s="379"/>
      <c r="CR7" s="379"/>
      <c r="CS7" s="379"/>
      <c r="CT7" s="379"/>
      <c r="CU7" s="379"/>
      <c r="CV7" s="380"/>
      <c r="CW7" s="378"/>
      <c r="CX7" s="379"/>
      <c r="CY7" s="379"/>
      <c r="CZ7" s="379"/>
      <c r="DA7" s="379"/>
      <c r="DB7" s="379"/>
      <c r="DC7" s="379"/>
      <c r="DD7" s="379"/>
      <c r="DE7" s="379"/>
      <c r="DF7" s="379"/>
      <c r="DG7" s="379"/>
      <c r="DH7" s="379"/>
      <c r="DI7" s="379"/>
      <c r="DJ7" s="380"/>
      <c r="DK7" s="76" t="s">
        <v>362</v>
      </c>
      <c r="DL7" s="76" t="s">
        <v>363</v>
      </c>
      <c r="DM7" s="76" t="s">
        <v>364</v>
      </c>
    </row>
    <row r="8" spans="1:117" s="70"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7"/>
      <c r="BC8" s="425">
        <v>3</v>
      </c>
      <c r="BD8" s="426"/>
      <c r="BE8" s="426"/>
      <c r="BF8" s="426"/>
      <c r="BG8" s="426"/>
      <c r="BH8" s="426"/>
      <c r="BI8" s="426"/>
      <c r="BJ8" s="426"/>
      <c r="BK8" s="426"/>
      <c r="BL8" s="426"/>
      <c r="BM8" s="426"/>
      <c r="BN8" s="426"/>
      <c r="BO8" s="426"/>
      <c r="BP8" s="426"/>
      <c r="BQ8" s="426"/>
      <c r="BR8" s="427"/>
      <c r="BS8" s="425">
        <v>4</v>
      </c>
      <c r="BT8" s="426"/>
      <c r="BU8" s="426"/>
      <c r="BV8" s="426"/>
      <c r="BW8" s="426"/>
      <c r="BX8" s="426"/>
      <c r="BY8" s="426"/>
      <c r="BZ8" s="426"/>
      <c r="CA8" s="426"/>
      <c r="CB8" s="426"/>
      <c r="CC8" s="426"/>
      <c r="CD8" s="426"/>
      <c r="CE8" s="426"/>
      <c r="CF8" s="426"/>
      <c r="CG8" s="426"/>
      <c r="CH8" s="427"/>
      <c r="CI8" s="425">
        <v>5</v>
      </c>
      <c r="CJ8" s="426"/>
      <c r="CK8" s="426"/>
      <c r="CL8" s="426"/>
      <c r="CM8" s="426"/>
      <c r="CN8" s="426"/>
      <c r="CO8" s="426"/>
      <c r="CP8" s="426"/>
      <c r="CQ8" s="426"/>
      <c r="CR8" s="426"/>
      <c r="CS8" s="426"/>
      <c r="CT8" s="426"/>
      <c r="CU8" s="426"/>
      <c r="CV8" s="427"/>
      <c r="CW8" s="425">
        <v>6</v>
      </c>
      <c r="CX8" s="426"/>
      <c r="CY8" s="426"/>
      <c r="CZ8" s="426"/>
      <c r="DA8" s="426"/>
      <c r="DB8" s="426"/>
      <c r="DC8" s="426"/>
      <c r="DD8" s="426"/>
      <c r="DE8" s="426"/>
      <c r="DF8" s="426"/>
      <c r="DG8" s="426"/>
      <c r="DH8" s="426"/>
      <c r="DI8" s="426"/>
      <c r="DJ8" s="427"/>
      <c r="DK8" s="69">
        <v>7</v>
      </c>
      <c r="DL8" s="69">
        <v>8</v>
      </c>
      <c r="DM8" s="69">
        <v>9</v>
      </c>
    </row>
    <row r="9" spans="1:117" s="72" customFormat="1" ht="15" customHeight="1" x14ac:dyDescent="0.2">
      <c r="A9" s="430" t="s">
        <v>10</v>
      </c>
      <c r="B9" s="456"/>
      <c r="C9" s="456"/>
      <c r="D9" s="456"/>
      <c r="E9" s="457"/>
      <c r="F9" s="458" t="s">
        <v>443</v>
      </c>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5"/>
      <c r="BC9" s="459"/>
      <c r="BD9" s="460"/>
      <c r="BE9" s="460"/>
      <c r="BF9" s="460"/>
      <c r="BG9" s="460"/>
      <c r="BH9" s="460"/>
      <c r="BI9" s="460"/>
      <c r="BJ9" s="460"/>
      <c r="BK9" s="460"/>
      <c r="BL9" s="460"/>
      <c r="BM9" s="460"/>
      <c r="BN9" s="460"/>
      <c r="BO9" s="460"/>
      <c r="BP9" s="460"/>
      <c r="BQ9" s="460"/>
      <c r="BR9" s="461"/>
      <c r="BS9" s="459"/>
      <c r="BT9" s="460"/>
      <c r="BU9" s="460"/>
      <c r="BV9" s="460"/>
      <c r="BW9" s="460"/>
      <c r="BX9" s="460"/>
      <c r="BY9" s="460"/>
      <c r="BZ9" s="460"/>
      <c r="CA9" s="460"/>
      <c r="CB9" s="460"/>
      <c r="CC9" s="460"/>
      <c r="CD9" s="460"/>
      <c r="CE9" s="460"/>
      <c r="CF9" s="460"/>
      <c r="CG9" s="460"/>
      <c r="CH9" s="461"/>
      <c r="CI9" s="459"/>
      <c r="CJ9" s="460"/>
      <c r="CK9" s="460"/>
      <c r="CL9" s="460"/>
      <c r="CM9" s="460"/>
      <c r="CN9" s="460"/>
      <c r="CO9" s="460"/>
      <c r="CP9" s="460"/>
      <c r="CQ9" s="460"/>
      <c r="CR9" s="460"/>
      <c r="CS9" s="460"/>
      <c r="CT9" s="460"/>
      <c r="CU9" s="460"/>
      <c r="CV9" s="461"/>
      <c r="CW9" s="459">
        <f>CW10+CW11</f>
        <v>91499.999972849997</v>
      </c>
      <c r="CX9" s="460"/>
      <c r="CY9" s="460"/>
      <c r="CZ9" s="460"/>
      <c r="DA9" s="460"/>
      <c r="DB9" s="460"/>
      <c r="DC9" s="460"/>
      <c r="DD9" s="460"/>
      <c r="DE9" s="460"/>
      <c r="DF9" s="460"/>
      <c r="DG9" s="460"/>
      <c r="DH9" s="460"/>
      <c r="DI9" s="460"/>
      <c r="DJ9" s="461"/>
      <c r="DK9" s="71">
        <f>DK10+DK11</f>
        <v>90000</v>
      </c>
      <c r="DL9" s="71">
        <f>DL10+DL11</f>
        <v>0</v>
      </c>
      <c r="DM9" s="71">
        <f>DM10+DM11</f>
        <v>1499.9999728499897</v>
      </c>
    </row>
    <row r="10" spans="1:117" s="72" customFormat="1" ht="15" customHeight="1" x14ac:dyDescent="0.2">
      <c r="A10" s="430" t="s">
        <v>128</v>
      </c>
      <c r="B10" s="456"/>
      <c r="C10" s="456"/>
      <c r="D10" s="456"/>
      <c r="E10" s="457"/>
      <c r="F10" s="462" t="s">
        <v>444</v>
      </c>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4"/>
      <c r="BC10" s="459">
        <v>1137.194127</v>
      </c>
      <c r="BD10" s="460"/>
      <c r="BE10" s="460"/>
      <c r="BF10" s="460"/>
      <c r="BG10" s="460"/>
      <c r="BH10" s="460"/>
      <c r="BI10" s="460"/>
      <c r="BJ10" s="460"/>
      <c r="BK10" s="460"/>
      <c r="BL10" s="460"/>
      <c r="BM10" s="460"/>
      <c r="BN10" s="460"/>
      <c r="BO10" s="460"/>
      <c r="BP10" s="460"/>
      <c r="BQ10" s="460"/>
      <c r="BR10" s="461"/>
      <c r="BS10" s="459">
        <v>42.91</v>
      </c>
      <c r="BT10" s="460"/>
      <c r="BU10" s="460"/>
      <c r="BV10" s="460"/>
      <c r="BW10" s="460"/>
      <c r="BX10" s="460"/>
      <c r="BY10" s="460"/>
      <c r="BZ10" s="460"/>
      <c r="CA10" s="460"/>
      <c r="CB10" s="460"/>
      <c r="CC10" s="460"/>
      <c r="CD10" s="460"/>
      <c r="CE10" s="460"/>
      <c r="CF10" s="460"/>
      <c r="CG10" s="460"/>
      <c r="CH10" s="461"/>
      <c r="CI10" s="459">
        <v>1</v>
      </c>
      <c r="CJ10" s="460"/>
      <c r="CK10" s="460"/>
      <c r="CL10" s="460"/>
      <c r="CM10" s="460"/>
      <c r="CN10" s="460"/>
      <c r="CO10" s="460"/>
      <c r="CP10" s="460"/>
      <c r="CQ10" s="460"/>
      <c r="CR10" s="460"/>
      <c r="CS10" s="460"/>
      <c r="CT10" s="460"/>
      <c r="CU10" s="460"/>
      <c r="CV10" s="461"/>
      <c r="CW10" s="459">
        <f>BC10*BS10*CI10</f>
        <v>48796.999989569995</v>
      </c>
      <c r="CX10" s="460"/>
      <c r="CY10" s="460"/>
      <c r="CZ10" s="460"/>
      <c r="DA10" s="460"/>
      <c r="DB10" s="460"/>
      <c r="DC10" s="460"/>
      <c r="DD10" s="460"/>
      <c r="DE10" s="460"/>
      <c r="DF10" s="460"/>
      <c r="DG10" s="460"/>
      <c r="DH10" s="460"/>
      <c r="DI10" s="460"/>
      <c r="DJ10" s="461"/>
      <c r="DK10" s="71">
        <v>47997</v>
      </c>
      <c r="DL10" s="71">
        <v>0</v>
      </c>
      <c r="DM10" s="71">
        <f>CW10-DK10-DL10</f>
        <v>799.9999895699948</v>
      </c>
    </row>
    <row r="11" spans="1:117" s="72" customFormat="1" ht="15" customHeight="1" x14ac:dyDescent="0.2">
      <c r="A11" s="430" t="s">
        <v>130</v>
      </c>
      <c r="B11" s="456"/>
      <c r="C11" s="456"/>
      <c r="D11" s="456"/>
      <c r="E11" s="457"/>
      <c r="F11" s="462" t="s">
        <v>445</v>
      </c>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4"/>
      <c r="BC11" s="459">
        <v>1303.5103779999999</v>
      </c>
      <c r="BD11" s="460"/>
      <c r="BE11" s="460"/>
      <c r="BF11" s="460"/>
      <c r="BG11" s="460"/>
      <c r="BH11" s="460"/>
      <c r="BI11" s="460"/>
      <c r="BJ11" s="460"/>
      <c r="BK11" s="460"/>
      <c r="BL11" s="460"/>
      <c r="BM11" s="460"/>
      <c r="BN11" s="460"/>
      <c r="BO11" s="460"/>
      <c r="BP11" s="460"/>
      <c r="BQ11" s="460"/>
      <c r="BR11" s="461"/>
      <c r="BS11" s="459">
        <v>32.76</v>
      </c>
      <c r="BT11" s="460"/>
      <c r="BU11" s="460"/>
      <c r="BV11" s="460"/>
      <c r="BW11" s="460"/>
      <c r="BX11" s="460"/>
      <c r="BY11" s="460"/>
      <c r="BZ11" s="460"/>
      <c r="CA11" s="460"/>
      <c r="CB11" s="460"/>
      <c r="CC11" s="460"/>
      <c r="CD11" s="460"/>
      <c r="CE11" s="460"/>
      <c r="CF11" s="460"/>
      <c r="CG11" s="460"/>
      <c r="CH11" s="461"/>
      <c r="CI11" s="459">
        <v>1</v>
      </c>
      <c r="CJ11" s="460"/>
      <c r="CK11" s="460"/>
      <c r="CL11" s="460"/>
      <c r="CM11" s="460"/>
      <c r="CN11" s="460"/>
      <c r="CO11" s="460"/>
      <c r="CP11" s="460"/>
      <c r="CQ11" s="460"/>
      <c r="CR11" s="460"/>
      <c r="CS11" s="460"/>
      <c r="CT11" s="460"/>
      <c r="CU11" s="460"/>
      <c r="CV11" s="461"/>
      <c r="CW11" s="459">
        <f>BC11*BS11*CI11</f>
        <v>42702.999983279995</v>
      </c>
      <c r="CX11" s="460"/>
      <c r="CY11" s="460"/>
      <c r="CZ11" s="460"/>
      <c r="DA11" s="460"/>
      <c r="DB11" s="460"/>
      <c r="DC11" s="460"/>
      <c r="DD11" s="460"/>
      <c r="DE11" s="460"/>
      <c r="DF11" s="460"/>
      <c r="DG11" s="460"/>
      <c r="DH11" s="460"/>
      <c r="DI11" s="460"/>
      <c r="DJ11" s="461"/>
      <c r="DK11" s="71">
        <v>42003</v>
      </c>
      <c r="DL11" s="71">
        <v>0</v>
      </c>
      <c r="DM11" s="71">
        <f>CW11-DK11-DL11</f>
        <v>699.99998327999492</v>
      </c>
    </row>
    <row r="12" spans="1:117" s="72" customFormat="1" ht="15" hidden="1" customHeight="1" x14ac:dyDescent="0.2">
      <c r="A12" s="430"/>
      <c r="B12" s="456"/>
      <c r="C12" s="456"/>
      <c r="D12" s="456"/>
      <c r="E12" s="457"/>
      <c r="F12" s="458"/>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5"/>
      <c r="BC12" s="459"/>
      <c r="BD12" s="460"/>
      <c r="BE12" s="460"/>
      <c r="BF12" s="460"/>
      <c r="BG12" s="460"/>
      <c r="BH12" s="460"/>
      <c r="BI12" s="460"/>
      <c r="BJ12" s="460"/>
      <c r="BK12" s="460"/>
      <c r="BL12" s="460"/>
      <c r="BM12" s="460"/>
      <c r="BN12" s="460"/>
      <c r="BO12" s="460"/>
      <c r="BP12" s="460"/>
      <c r="BQ12" s="460"/>
      <c r="BR12" s="461"/>
      <c r="BS12" s="459"/>
      <c r="BT12" s="460"/>
      <c r="BU12" s="460"/>
      <c r="BV12" s="460"/>
      <c r="BW12" s="460"/>
      <c r="BX12" s="460"/>
      <c r="BY12" s="460"/>
      <c r="BZ12" s="460"/>
      <c r="CA12" s="460"/>
      <c r="CB12" s="460"/>
      <c r="CC12" s="460"/>
      <c r="CD12" s="460"/>
      <c r="CE12" s="460"/>
      <c r="CF12" s="460"/>
      <c r="CG12" s="460"/>
      <c r="CH12" s="461"/>
      <c r="CI12" s="459"/>
      <c r="CJ12" s="460"/>
      <c r="CK12" s="460"/>
      <c r="CL12" s="460"/>
      <c r="CM12" s="460"/>
      <c r="CN12" s="460"/>
      <c r="CO12" s="460"/>
      <c r="CP12" s="460"/>
      <c r="CQ12" s="460"/>
      <c r="CR12" s="460"/>
      <c r="CS12" s="460"/>
      <c r="CT12" s="460"/>
      <c r="CU12" s="460"/>
      <c r="CV12" s="461"/>
      <c r="CW12" s="459"/>
      <c r="CX12" s="460"/>
      <c r="CY12" s="460"/>
      <c r="CZ12" s="460"/>
      <c r="DA12" s="460"/>
      <c r="DB12" s="460"/>
      <c r="DC12" s="460"/>
      <c r="DD12" s="460"/>
      <c r="DE12" s="460"/>
      <c r="DF12" s="460"/>
      <c r="DG12" s="460"/>
      <c r="DH12" s="460"/>
      <c r="DI12" s="460"/>
      <c r="DJ12" s="461"/>
      <c r="DK12" s="71"/>
      <c r="DL12" s="71"/>
      <c r="DM12" s="71"/>
    </row>
    <row r="13" spans="1:117" s="72" customFormat="1" ht="15" hidden="1" customHeight="1" x14ac:dyDescent="0.2">
      <c r="A13" s="430"/>
      <c r="B13" s="456"/>
      <c r="C13" s="456"/>
      <c r="D13" s="456"/>
      <c r="E13" s="457"/>
      <c r="F13" s="458"/>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5"/>
      <c r="BC13" s="459"/>
      <c r="BD13" s="460"/>
      <c r="BE13" s="460"/>
      <c r="BF13" s="460"/>
      <c r="BG13" s="460"/>
      <c r="BH13" s="460"/>
      <c r="BI13" s="460"/>
      <c r="BJ13" s="460"/>
      <c r="BK13" s="460"/>
      <c r="BL13" s="460"/>
      <c r="BM13" s="460"/>
      <c r="BN13" s="460"/>
      <c r="BO13" s="460"/>
      <c r="BP13" s="460"/>
      <c r="BQ13" s="460"/>
      <c r="BR13" s="461"/>
      <c r="BS13" s="459"/>
      <c r="BT13" s="460"/>
      <c r="BU13" s="460"/>
      <c r="BV13" s="460"/>
      <c r="BW13" s="460"/>
      <c r="BX13" s="460"/>
      <c r="BY13" s="460"/>
      <c r="BZ13" s="460"/>
      <c r="CA13" s="460"/>
      <c r="CB13" s="460"/>
      <c r="CC13" s="460"/>
      <c r="CD13" s="460"/>
      <c r="CE13" s="460"/>
      <c r="CF13" s="460"/>
      <c r="CG13" s="460"/>
      <c r="CH13" s="461"/>
      <c r="CI13" s="459"/>
      <c r="CJ13" s="460"/>
      <c r="CK13" s="460"/>
      <c r="CL13" s="460"/>
      <c r="CM13" s="460"/>
      <c r="CN13" s="460"/>
      <c r="CO13" s="460"/>
      <c r="CP13" s="460"/>
      <c r="CQ13" s="460"/>
      <c r="CR13" s="460"/>
      <c r="CS13" s="460"/>
      <c r="CT13" s="460"/>
      <c r="CU13" s="460"/>
      <c r="CV13" s="461"/>
      <c r="CW13" s="459"/>
      <c r="CX13" s="460"/>
      <c r="CY13" s="460"/>
      <c r="CZ13" s="460"/>
      <c r="DA13" s="460"/>
      <c r="DB13" s="460"/>
      <c r="DC13" s="460"/>
      <c r="DD13" s="460"/>
      <c r="DE13" s="460"/>
      <c r="DF13" s="460"/>
      <c r="DG13" s="460"/>
      <c r="DH13" s="460"/>
      <c r="DI13" s="460"/>
      <c r="DJ13" s="461"/>
      <c r="DK13" s="71"/>
      <c r="DL13" s="71"/>
      <c r="DM13" s="71"/>
    </row>
    <row r="14" spans="1:117" s="72" customFormat="1" ht="15" hidden="1" customHeight="1" x14ac:dyDescent="0.2">
      <c r="A14" s="430"/>
      <c r="B14" s="456"/>
      <c r="C14" s="456"/>
      <c r="D14" s="456"/>
      <c r="E14" s="457"/>
      <c r="F14" s="458"/>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5"/>
      <c r="BC14" s="459"/>
      <c r="BD14" s="460"/>
      <c r="BE14" s="460"/>
      <c r="BF14" s="460"/>
      <c r="BG14" s="460"/>
      <c r="BH14" s="460"/>
      <c r="BI14" s="460"/>
      <c r="BJ14" s="460"/>
      <c r="BK14" s="460"/>
      <c r="BL14" s="460"/>
      <c r="BM14" s="460"/>
      <c r="BN14" s="460"/>
      <c r="BO14" s="460"/>
      <c r="BP14" s="460"/>
      <c r="BQ14" s="460"/>
      <c r="BR14" s="461"/>
      <c r="BS14" s="459"/>
      <c r="BT14" s="460"/>
      <c r="BU14" s="460"/>
      <c r="BV14" s="460"/>
      <c r="BW14" s="460"/>
      <c r="BX14" s="460"/>
      <c r="BY14" s="460"/>
      <c r="BZ14" s="460"/>
      <c r="CA14" s="460"/>
      <c r="CB14" s="460"/>
      <c r="CC14" s="460"/>
      <c r="CD14" s="460"/>
      <c r="CE14" s="460"/>
      <c r="CF14" s="460"/>
      <c r="CG14" s="460"/>
      <c r="CH14" s="461"/>
      <c r="CI14" s="459"/>
      <c r="CJ14" s="460"/>
      <c r="CK14" s="460"/>
      <c r="CL14" s="460"/>
      <c r="CM14" s="460"/>
      <c r="CN14" s="460"/>
      <c r="CO14" s="460"/>
      <c r="CP14" s="460"/>
      <c r="CQ14" s="460"/>
      <c r="CR14" s="460"/>
      <c r="CS14" s="460"/>
      <c r="CT14" s="460"/>
      <c r="CU14" s="460"/>
      <c r="CV14" s="461"/>
      <c r="CW14" s="459"/>
      <c r="CX14" s="460"/>
      <c r="CY14" s="460"/>
      <c r="CZ14" s="460"/>
      <c r="DA14" s="460"/>
      <c r="DB14" s="460"/>
      <c r="DC14" s="460"/>
      <c r="DD14" s="460"/>
      <c r="DE14" s="460"/>
      <c r="DF14" s="460"/>
      <c r="DG14" s="460"/>
      <c r="DH14" s="460"/>
      <c r="DI14" s="460"/>
      <c r="DJ14" s="461"/>
      <c r="DK14" s="71"/>
      <c r="DL14" s="71"/>
      <c r="DM14" s="71"/>
    </row>
    <row r="15" spans="1:117" s="72" customFormat="1" ht="15" hidden="1" customHeight="1" x14ac:dyDescent="0.2">
      <c r="A15" s="430"/>
      <c r="B15" s="456"/>
      <c r="C15" s="456"/>
      <c r="D15" s="456"/>
      <c r="E15" s="457"/>
      <c r="F15" s="458"/>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5"/>
      <c r="BC15" s="459"/>
      <c r="BD15" s="460"/>
      <c r="BE15" s="460"/>
      <c r="BF15" s="460"/>
      <c r="BG15" s="460"/>
      <c r="BH15" s="460"/>
      <c r="BI15" s="460"/>
      <c r="BJ15" s="460"/>
      <c r="BK15" s="460"/>
      <c r="BL15" s="460"/>
      <c r="BM15" s="460"/>
      <c r="BN15" s="460"/>
      <c r="BO15" s="460"/>
      <c r="BP15" s="460"/>
      <c r="BQ15" s="460"/>
      <c r="BR15" s="461"/>
      <c r="BS15" s="459"/>
      <c r="BT15" s="460"/>
      <c r="BU15" s="460"/>
      <c r="BV15" s="460"/>
      <c r="BW15" s="460"/>
      <c r="BX15" s="460"/>
      <c r="BY15" s="460"/>
      <c r="BZ15" s="460"/>
      <c r="CA15" s="460"/>
      <c r="CB15" s="460"/>
      <c r="CC15" s="460"/>
      <c r="CD15" s="460"/>
      <c r="CE15" s="460"/>
      <c r="CF15" s="460"/>
      <c r="CG15" s="460"/>
      <c r="CH15" s="461"/>
      <c r="CI15" s="459"/>
      <c r="CJ15" s="460"/>
      <c r="CK15" s="460"/>
      <c r="CL15" s="460"/>
      <c r="CM15" s="460"/>
      <c r="CN15" s="460"/>
      <c r="CO15" s="460"/>
      <c r="CP15" s="460"/>
      <c r="CQ15" s="460"/>
      <c r="CR15" s="460"/>
      <c r="CS15" s="460"/>
      <c r="CT15" s="460"/>
      <c r="CU15" s="460"/>
      <c r="CV15" s="461"/>
      <c r="CW15" s="459"/>
      <c r="CX15" s="460"/>
      <c r="CY15" s="460"/>
      <c r="CZ15" s="460"/>
      <c r="DA15" s="460"/>
      <c r="DB15" s="460"/>
      <c r="DC15" s="460"/>
      <c r="DD15" s="460"/>
      <c r="DE15" s="460"/>
      <c r="DF15" s="460"/>
      <c r="DG15" s="460"/>
      <c r="DH15" s="460"/>
      <c r="DI15" s="460"/>
      <c r="DJ15" s="461"/>
      <c r="DK15" s="71"/>
      <c r="DL15" s="71"/>
      <c r="DM15" s="71"/>
    </row>
    <row r="16" spans="1:117" s="72" customFormat="1" ht="15" hidden="1" customHeight="1" x14ac:dyDescent="0.2">
      <c r="A16" s="430"/>
      <c r="B16" s="456"/>
      <c r="C16" s="456"/>
      <c r="D16" s="456"/>
      <c r="E16" s="457"/>
      <c r="F16" s="458"/>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5"/>
      <c r="BC16" s="459"/>
      <c r="BD16" s="460"/>
      <c r="BE16" s="460"/>
      <c r="BF16" s="460"/>
      <c r="BG16" s="460"/>
      <c r="BH16" s="460"/>
      <c r="BI16" s="460"/>
      <c r="BJ16" s="460"/>
      <c r="BK16" s="460"/>
      <c r="BL16" s="460"/>
      <c r="BM16" s="460"/>
      <c r="BN16" s="460"/>
      <c r="BO16" s="460"/>
      <c r="BP16" s="460"/>
      <c r="BQ16" s="460"/>
      <c r="BR16" s="461"/>
      <c r="BS16" s="459"/>
      <c r="BT16" s="460"/>
      <c r="BU16" s="460"/>
      <c r="BV16" s="460"/>
      <c r="BW16" s="460"/>
      <c r="BX16" s="460"/>
      <c r="BY16" s="460"/>
      <c r="BZ16" s="460"/>
      <c r="CA16" s="460"/>
      <c r="CB16" s="460"/>
      <c r="CC16" s="460"/>
      <c r="CD16" s="460"/>
      <c r="CE16" s="460"/>
      <c r="CF16" s="460"/>
      <c r="CG16" s="460"/>
      <c r="CH16" s="461"/>
      <c r="CI16" s="459"/>
      <c r="CJ16" s="460"/>
      <c r="CK16" s="460"/>
      <c r="CL16" s="460"/>
      <c r="CM16" s="460"/>
      <c r="CN16" s="460"/>
      <c r="CO16" s="460"/>
      <c r="CP16" s="460"/>
      <c r="CQ16" s="460"/>
      <c r="CR16" s="460"/>
      <c r="CS16" s="460"/>
      <c r="CT16" s="460"/>
      <c r="CU16" s="460"/>
      <c r="CV16" s="461"/>
      <c r="CW16" s="459"/>
      <c r="CX16" s="460"/>
      <c r="CY16" s="460"/>
      <c r="CZ16" s="460"/>
      <c r="DA16" s="460"/>
      <c r="DB16" s="460"/>
      <c r="DC16" s="460"/>
      <c r="DD16" s="460"/>
      <c r="DE16" s="460"/>
      <c r="DF16" s="460"/>
      <c r="DG16" s="460"/>
      <c r="DH16" s="460"/>
      <c r="DI16" s="460"/>
      <c r="DJ16" s="461"/>
      <c r="DK16" s="71"/>
      <c r="DL16" s="71"/>
      <c r="DM16" s="71"/>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5"/>
      <c r="BC17" s="459"/>
      <c r="BD17" s="460"/>
      <c r="BE17" s="460"/>
      <c r="BF17" s="460"/>
      <c r="BG17" s="460"/>
      <c r="BH17" s="460"/>
      <c r="BI17" s="460"/>
      <c r="BJ17" s="460"/>
      <c r="BK17" s="460"/>
      <c r="BL17" s="460"/>
      <c r="BM17" s="460"/>
      <c r="BN17" s="460"/>
      <c r="BO17" s="460"/>
      <c r="BP17" s="460"/>
      <c r="BQ17" s="460"/>
      <c r="BR17" s="461"/>
      <c r="BS17" s="459"/>
      <c r="BT17" s="460"/>
      <c r="BU17" s="460"/>
      <c r="BV17" s="460"/>
      <c r="BW17" s="460"/>
      <c r="BX17" s="460"/>
      <c r="BY17" s="460"/>
      <c r="BZ17" s="460"/>
      <c r="CA17" s="460"/>
      <c r="CB17" s="460"/>
      <c r="CC17" s="460"/>
      <c r="CD17" s="460"/>
      <c r="CE17" s="460"/>
      <c r="CF17" s="460"/>
      <c r="CG17" s="460"/>
      <c r="CH17" s="461"/>
      <c r="CI17" s="459"/>
      <c r="CJ17" s="460"/>
      <c r="CK17" s="460"/>
      <c r="CL17" s="460"/>
      <c r="CM17" s="460"/>
      <c r="CN17" s="460"/>
      <c r="CO17" s="460"/>
      <c r="CP17" s="460"/>
      <c r="CQ17" s="460"/>
      <c r="CR17" s="460"/>
      <c r="CS17" s="460"/>
      <c r="CT17" s="460"/>
      <c r="CU17" s="460"/>
      <c r="CV17" s="461"/>
      <c r="CW17" s="459"/>
      <c r="CX17" s="460"/>
      <c r="CY17" s="460"/>
      <c r="CZ17" s="460"/>
      <c r="DA17" s="460"/>
      <c r="DB17" s="460"/>
      <c r="DC17" s="460"/>
      <c r="DD17" s="460"/>
      <c r="DE17" s="460"/>
      <c r="DF17" s="460"/>
      <c r="DG17" s="460"/>
      <c r="DH17" s="460"/>
      <c r="DI17" s="460"/>
      <c r="DJ17" s="461"/>
      <c r="DK17" s="71"/>
      <c r="DL17" s="71"/>
      <c r="DM17" s="71"/>
    </row>
    <row r="18" spans="1:117" s="72" customFormat="1" ht="15" customHeight="1" x14ac:dyDescent="0.2">
      <c r="A18" s="430"/>
      <c r="B18" s="456"/>
      <c r="C18" s="456"/>
      <c r="D18" s="456"/>
      <c r="E18" s="457"/>
      <c r="F18" s="366" t="s">
        <v>371</v>
      </c>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8"/>
      <c r="BC18" s="398" t="s">
        <v>36</v>
      </c>
      <c r="BD18" s="399"/>
      <c r="BE18" s="399"/>
      <c r="BF18" s="399"/>
      <c r="BG18" s="399"/>
      <c r="BH18" s="399"/>
      <c r="BI18" s="399"/>
      <c r="BJ18" s="399"/>
      <c r="BK18" s="399"/>
      <c r="BL18" s="399"/>
      <c r="BM18" s="399"/>
      <c r="BN18" s="399"/>
      <c r="BO18" s="399"/>
      <c r="BP18" s="399"/>
      <c r="BQ18" s="399"/>
      <c r="BR18" s="400"/>
      <c r="BS18" s="398" t="s">
        <v>36</v>
      </c>
      <c r="BT18" s="399"/>
      <c r="BU18" s="399"/>
      <c r="BV18" s="399"/>
      <c r="BW18" s="399"/>
      <c r="BX18" s="399"/>
      <c r="BY18" s="399"/>
      <c r="BZ18" s="399"/>
      <c r="CA18" s="399"/>
      <c r="CB18" s="399"/>
      <c r="CC18" s="399"/>
      <c r="CD18" s="399"/>
      <c r="CE18" s="399"/>
      <c r="CF18" s="399"/>
      <c r="CG18" s="399"/>
      <c r="CH18" s="400"/>
      <c r="CI18" s="398" t="s">
        <v>36</v>
      </c>
      <c r="CJ18" s="399"/>
      <c r="CK18" s="399"/>
      <c r="CL18" s="399"/>
      <c r="CM18" s="399"/>
      <c r="CN18" s="399"/>
      <c r="CO18" s="399"/>
      <c r="CP18" s="399"/>
      <c r="CQ18" s="399"/>
      <c r="CR18" s="399"/>
      <c r="CS18" s="399"/>
      <c r="CT18" s="399"/>
      <c r="CU18" s="399"/>
      <c r="CV18" s="400"/>
      <c r="CW18" s="459">
        <f>SUM(CW10:DJ11)</f>
        <v>91499.999972849997</v>
      </c>
      <c r="CX18" s="460"/>
      <c r="CY18" s="460"/>
      <c r="CZ18" s="460"/>
      <c r="DA18" s="460"/>
      <c r="DB18" s="460"/>
      <c r="DC18" s="460"/>
      <c r="DD18" s="460"/>
      <c r="DE18" s="460"/>
      <c r="DF18" s="460"/>
      <c r="DG18" s="460"/>
      <c r="DH18" s="460"/>
      <c r="DI18" s="460"/>
      <c r="DJ18" s="461"/>
      <c r="DK18" s="71">
        <f>DK9</f>
        <v>90000</v>
      </c>
      <c r="DL18" s="71">
        <f>DL9</f>
        <v>0</v>
      </c>
      <c r="DM18" s="71">
        <f>DM9</f>
        <v>1499.9999728499897</v>
      </c>
    </row>
    <row r="19" spans="1:117" s="72" customFormat="1" ht="15" customHeight="1" x14ac:dyDescent="0.2">
      <c r="A19" s="100"/>
      <c r="B19" s="100"/>
      <c r="C19" s="100"/>
      <c r="D19" s="100"/>
      <c r="E19" s="100"/>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101"/>
      <c r="CX19" s="101"/>
      <c r="CY19" s="101"/>
      <c r="CZ19" s="101"/>
      <c r="DA19" s="101"/>
      <c r="DB19" s="101"/>
      <c r="DC19" s="101"/>
      <c r="DD19" s="101"/>
      <c r="DE19" s="101"/>
      <c r="DF19" s="101"/>
      <c r="DG19" s="101"/>
      <c r="DH19" s="101"/>
      <c r="DI19" s="101"/>
      <c r="DJ19" s="101"/>
      <c r="DK19" s="101"/>
      <c r="DL19" s="101"/>
      <c r="DM19" s="101"/>
    </row>
    <row r="20" spans="1:117" s="72" customFormat="1" ht="15" hidden="1" customHeight="1" x14ac:dyDescent="0.2">
      <c r="A20" s="100"/>
      <c r="B20" s="100"/>
      <c r="C20" s="100"/>
      <c r="D20" s="100"/>
      <c r="E20" s="100"/>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101"/>
      <c r="CX20" s="101"/>
      <c r="CY20" s="101"/>
      <c r="CZ20" s="101"/>
      <c r="DA20" s="101"/>
      <c r="DB20" s="101"/>
      <c r="DC20" s="101"/>
      <c r="DD20" s="101"/>
      <c r="DE20" s="101"/>
      <c r="DF20" s="101"/>
      <c r="DG20" s="101"/>
      <c r="DH20" s="101"/>
      <c r="DI20" s="101"/>
      <c r="DJ20" s="101"/>
      <c r="DK20" s="101"/>
      <c r="DL20" s="101"/>
      <c r="DM20" s="101"/>
    </row>
    <row r="21" spans="1:117" s="72" customFormat="1" ht="15" hidden="1" customHeight="1" x14ac:dyDescent="0.2">
      <c r="A21" s="100"/>
      <c r="B21" s="100"/>
      <c r="C21" s="100"/>
      <c r="D21" s="100"/>
      <c r="E21" s="100"/>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101"/>
      <c r="CX21" s="101"/>
      <c r="CY21" s="101"/>
      <c r="CZ21" s="101"/>
      <c r="DA21" s="101"/>
      <c r="DB21" s="101"/>
      <c r="DC21" s="101"/>
      <c r="DD21" s="101"/>
      <c r="DE21" s="101"/>
      <c r="DF21" s="101"/>
      <c r="DG21" s="101"/>
      <c r="DH21" s="101"/>
      <c r="DI21" s="101"/>
      <c r="DJ21" s="101"/>
      <c r="DK21" s="101"/>
      <c r="DL21" s="101"/>
      <c r="DM21" s="101"/>
    </row>
    <row r="22" spans="1:117" s="72" customFormat="1" ht="15" hidden="1" customHeight="1" x14ac:dyDescent="0.2">
      <c r="A22" s="100"/>
      <c r="B22" s="100"/>
      <c r="C22" s="100"/>
      <c r="D22" s="100"/>
      <c r="E22" s="100"/>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101"/>
      <c r="CX22" s="101"/>
      <c r="CY22" s="101"/>
      <c r="CZ22" s="101"/>
      <c r="DA22" s="101"/>
      <c r="DB22" s="101"/>
      <c r="DC22" s="101"/>
      <c r="DD22" s="101"/>
      <c r="DE22" s="101"/>
      <c r="DF22" s="101"/>
      <c r="DG22" s="101"/>
      <c r="DH22" s="101"/>
      <c r="DI22" s="101"/>
      <c r="DJ22" s="101"/>
      <c r="DK22" s="101"/>
      <c r="DL22" s="101"/>
      <c r="DM22" s="101"/>
    </row>
    <row r="23" spans="1:117" s="72" customFormat="1" ht="15" hidden="1" customHeight="1" x14ac:dyDescent="0.2">
      <c r="A23" s="100"/>
      <c r="B23" s="100"/>
      <c r="C23" s="100"/>
      <c r="D23" s="100"/>
      <c r="E23" s="100"/>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101"/>
      <c r="CX23" s="101"/>
      <c r="CY23" s="101"/>
      <c r="CZ23" s="101"/>
      <c r="DA23" s="101"/>
      <c r="DB23" s="101"/>
      <c r="DC23" s="101"/>
      <c r="DD23" s="101"/>
      <c r="DE23" s="101"/>
      <c r="DF23" s="101"/>
      <c r="DG23" s="101"/>
      <c r="DH23" s="101"/>
      <c r="DI23" s="101"/>
      <c r="DJ23" s="101"/>
      <c r="DK23" s="101"/>
      <c r="DL23" s="101"/>
      <c r="DM23" s="101"/>
    </row>
    <row r="24" spans="1:117" s="72" customFormat="1" ht="15" hidden="1" customHeight="1" x14ac:dyDescent="0.2">
      <c r="A24" s="100"/>
      <c r="B24" s="100"/>
      <c r="C24" s="100"/>
      <c r="D24" s="100"/>
      <c r="E24" s="100"/>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101"/>
      <c r="CX24" s="101"/>
      <c r="CY24" s="101"/>
      <c r="CZ24" s="101"/>
      <c r="DA24" s="101"/>
      <c r="DB24" s="101"/>
      <c r="DC24" s="101"/>
      <c r="DD24" s="101"/>
      <c r="DE24" s="101"/>
      <c r="DF24" s="101"/>
      <c r="DG24" s="101"/>
      <c r="DH24" s="101"/>
      <c r="DI24" s="101"/>
      <c r="DJ24" s="101"/>
      <c r="DK24" s="101"/>
      <c r="DL24" s="101"/>
      <c r="DM24" s="101"/>
    </row>
    <row r="25" spans="1:117" s="72" customFormat="1" ht="15" hidden="1" customHeight="1" x14ac:dyDescent="0.2">
      <c r="A25" s="100"/>
      <c r="B25" s="100"/>
      <c r="C25" s="100"/>
      <c r="D25" s="100"/>
      <c r="E25" s="100"/>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101"/>
      <c r="CX25" s="101"/>
      <c r="CY25" s="101"/>
      <c r="CZ25" s="101"/>
      <c r="DA25" s="101"/>
      <c r="DB25" s="101"/>
      <c r="DC25" s="101"/>
      <c r="DD25" s="101"/>
      <c r="DE25" s="101"/>
      <c r="DF25" s="101"/>
      <c r="DG25" s="101"/>
      <c r="DH25" s="101"/>
      <c r="DI25" s="101"/>
      <c r="DJ25" s="101"/>
      <c r="DK25" s="101"/>
      <c r="DL25" s="101"/>
      <c r="DM25" s="101"/>
    </row>
    <row r="26" spans="1:117" s="72" customFormat="1" ht="15" hidden="1" customHeight="1" x14ac:dyDescent="0.2">
      <c r="A26" s="100"/>
      <c r="B26" s="100"/>
      <c r="C26" s="100"/>
      <c r="D26" s="100"/>
      <c r="E26" s="100"/>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101"/>
      <c r="CX26" s="101"/>
      <c r="CY26" s="101"/>
      <c r="CZ26" s="101"/>
      <c r="DA26" s="101"/>
      <c r="DB26" s="101"/>
      <c r="DC26" s="101"/>
      <c r="DD26" s="101"/>
      <c r="DE26" s="101"/>
      <c r="DF26" s="101"/>
      <c r="DG26" s="101"/>
      <c r="DH26" s="101"/>
      <c r="DI26" s="101"/>
      <c r="DJ26" s="101"/>
      <c r="DK26" s="101"/>
      <c r="DL26" s="101"/>
      <c r="DM26" s="101"/>
    </row>
    <row r="27" spans="1:117" s="72" customFormat="1" ht="15" hidden="1" customHeight="1" x14ac:dyDescent="0.2">
      <c r="A27" s="100"/>
      <c r="B27" s="100"/>
      <c r="C27" s="100"/>
      <c r="D27" s="100"/>
      <c r="E27" s="100"/>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101"/>
      <c r="CX27" s="101"/>
      <c r="CY27" s="101"/>
      <c r="CZ27" s="101"/>
      <c r="DA27" s="101"/>
      <c r="DB27" s="101"/>
      <c r="DC27" s="101"/>
      <c r="DD27" s="101"/>
      <c r="DE27" s="101"/>
      <c r="DF27" s="101"/>
      <c r="DG27" s="101"/>
      <c r="DH27" s="101"/>
      <c r="DI27" s="101"/>
      <c r="DJ27" s="101"/>
      <c r="DK27" s="101"/>
      <c r="DL27" s="101"/>
      <c r="DM27" s="101"/>
    </row>
    <row r="28" spans="1:117" s="72" customFormat="1" ht="15" hidden="1" customHeight="1" x14ac:dyDescent="0.2">
      <c r="A28" s="100"/>
      <c r="B28" s="100"/>
      <c r="C28" s="100"/>
      <c r="D28" s="100"/>
      <c r="E28" s="100"/>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101"/>
      <c r="CX28" s="101"/>
      <c r="CY28" s="101"/>
      <c r="CZ28" s="101"/>
      <c r="DA28" s="101"/>
      <c r="DB28" s="101"/>
      <c r="DC28" s="101"/>
      <c r="DD28" s="101"/>
      <c r="DE28" s="101"/>
      <c r="DF28" s="101"/>
      <c r="DG28" s="101"/>
      <c r="DH28" s="101"/>
      <c r="DI28" s="101"/>
      <c r="DJ28" s="101"/>
      <c r="DK28" s="101"/>
      <c r="DL28" s="101"/>
      <c r="DM28" s="101"/>
    </row>
    <row r="29" spans="1:117" s="72" customFormat="1" ht="15" hidden="1" customHeight="1" x14ac:dyDescent="0.2">
      <c r="A29" s="100"/>
      <c r="B29" s="100"/>
      <c r="C29" s="100"/>
      <c r="D29" s="100"/>
      <c r="E29" s="100"/>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101"/>
      <c r="CX29" s="101"/>
      <c r="CY29" s="101"/>
      <c r="CZ29" s="101"/>
      <c r="DA29" s="101"/>
      <c r="DB29" s="101"/>
      <c r="DC29" s="101"/>
      <c r="DD29" s="101"/>
      <c r="DE29" s="101"/>
      <c r="DF29" s="101"/>
      <c r="DG29" s="101"/>
      <c r="DH29" s="101"/>
      <c r="DI29" s="101"/>
      <c r="DJ29" s="101"/>
      <c r="DK29" s="101"/>
      <c r="DL29" s="101"/>
      <c r="DM29" s="101"/>
    </row>
    <row r="30" spans="1:117" s="72" customFormat="1" ht="15" hidden="1" customHeight="1" x14ac:dyDescent="0.2">
      <c r="A30" s="100"/>
      <c r="B30" s="100"/>
      <c r="C30" s="100"/>
      <c r="D30" s="100"/>
      <c r="E30" s="100"/>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101"/>
      <c r="CX30" s="101"/>
      <c r="CY30" s="101"/>
      <c r="CZ30" s="101"/>
      <c r="DA30" s="101"/>
      <c r="DB30" s="101"/>
      <c r="DC30" s="101"/>
      <c r="DD30" s="101"/>
      <c r="DE30" s="101"/>
      <c r="DF30" s="101"/>
      <c r="DG30" s="101"/>
      <c r="DH30" s="101"/>
      <c r="DI30" s="101"/>
      <c r="DJ30" s="101"/>
      <c r="DK30" s="101"/>
      <c r="DL30" s="101"/>
      <c r="DM30" s="101"/>
    </row>
    <row r="31" spans="1:117" s="72" customFormat="1" ht="15" hidden="1" customHeight="1" x14ac:dyDescent="0.2">
      <c r="A31" s="100"/>
      <c r="B31" s="100"/>
      <c r="C31" s="100"/>
      <c r="D31" s="100"/>
      <c r="E31" s="100"/>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101"/>
      <c r="CX31" s="101"/>
      <c r="CY31" s="101"/>
      <c r="CZ31" s="101"/>
      <c r="DA31" s="101"/>
      <c r="DB31" s="101"/>
      <c r="DC31" s="101"/>
      <c r="DD31" s="101"/>
      <c r="DE31" s="101"/>
      <c r="DF31" s="101"/>
      <c r="DG31" s="101"/>
      <c r="DH31" s="101"/>
      <c r="DI31" s="101"/>
      <c r="DJ31" s="101"/>
      <c r="DK31" s="101"/>
      <c r="DL31" s="101"/>
      <c r="DM31" s="101"/>
    </row>
    <row r="32" spans="1:117" s="72" customFormat="1" ht="15" hidden="1" customHeight="1" x14ac:dyDescent="0.2">
      <c r="A32" s="100"/>
      <c r="B32" s="100"/>
      <c r="C32" s="100"/>
      <c r="D32" s="100"/>
      <c r="E32" s="100"/>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101"/>
      <c r="CX32" s="101"/>
      <c r="CY32" s="101"/>
      <c r="CZ32" s="101"/>
      <c r="DA32" s="101"/>
      <c r="DB32" s="101"/>
      <c r="DC32" s="101"/>
      <c r="DD32" s="101"/>
      <c r="DE32" s="101"/>
      <c r="DF32" s="101"/>
      <c r="DG32" s="101"/>
      <c r="DH32" s="101"/>
      <c r="DI32" s="101"/>
      <c r="DJ32" s="101"/>
      <c r="DK32" s="101"/>
      <c r="DL32" s="101"/>
      <c r="DM32" s="101"/>
    </row>
    <row r="33" spans="1:117" s="72" customFormat="1" ht="15" hidden="1" customHeight="1" x14ac:dyDescent="0.2">
      <c r="A33" s="100"/>
      <c r="B33" s="100"/>
      <c r="C33" s="100"/>
      <c r="D33" s="100"/>
      <c r="E33" s="100"/>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101"/>
      <c r="CX33" s="101"/>
      <c r="CY33" s="101"/>
      <c r="CZ33" s="101"/>
      <c r="DA33" s="101"/>
      <c r="DB33" s="101"/>
      <c r="DC33" s="101"/>
      <c r="DD33" s="101"/>
      <c r="DE33" s="101"/>
      <c r="DF33" s="101"/>
      <c r="DG33" s="101"/>
      <c r="DH33" s="101"/>
      <c r="DI33" s="101"/>
      <c r="DJ33" s="101"/>
      <c r="DK33" s="101"/>
      <c r="DL33" s="101"/>
      <c r="DM33" s="101"/>
    </row>
    <row r="34" spans="1:117" s="72" customFormat="1" ht="15" customHeight="1" x14ac:dyDescent="0.2">
      <c r="A34" s="65" t="s">
        <v>405</v>
      </c>
      <c r="B34" s="65"/>
      <c r="C34" s="65"/>
      <c r="D34" s="65"/>
      <c r="E34" s="65"/>
      <c r="F34" s="65"/>
      <c r="G34" s="65"/>
      <c r="H34" s="65"/>
      <c r="I34" s="65"/>
      <c r="J34" s="65"/>
      <c r="K34" s="65"/>
      <c r="L34" s="65"/>
      <c r="M34" s="65"/>
      <c r="N34" s="65"/>
      <c r="O34" s="65"/>
      <c r="P34" s="65"/>
      <c r="Q34" s="65"/>
      <c r="R34" s="65"/>
      <c r="S34" s="65"/>
      <c r="T34" s="65"/>
      <c r="U34" s="65"/>
      <c r="V34" s="65"/>
      <c r="W34" s="455">
        <v>247</v>
      </c>
      <c r="X34" s="455"/>
      <c r="Y34" s="455"/>
      <c r="Z34" s="455"/>
      <c r="AA34" s="455"/>
      <c r="AB34" s="455"/>
      <c r="AC34" s="455"/>
      <c r="AD34" s="455"/>
      <c r="AE34" s="455"/>
      <c r="AF34" s="455"/>
      <c r="AG34" s="455"/>
      <c r="AH34" s="455"/>
      <c r="AI34" s="455"/>
      <c r="AJ34" s="455"/>
      <c r="AK34" s="455"/>
      <c r="AL34" s="45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65"/>
      <c r="DL34" s="65"/>
      <c r="DM34" s="65"/>
    </row>
    <row r="35" spans="1:117" s="72" customFormat="1" ht="8.25" customHeight="1" x14ac:dyDescent="0.2">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65"/>
      <c r="DL35" s="65"/>
      <c r="DM35" s="65"/>
    </row>
    <row r="36" spans="1:117" s="72" customFormat="1" ht="35.25" customHeight="1" x14ac:dyDescent="0.2">
      <c r="A36" s="372" t="s">
        <v>353</v>
      </c>
      <c r="B36" s="373"/>
      <c r="C36" s="373"/>
      <c r="D36" s="373"/>
      <c r="E36" s="374"/>
      <c r="F36" s="372" t="s">
        <v>0</v>
      </c>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4"/>
      <c r="BC36" s="372" t="s">
        <v>438</v>
      </c>
      <c r="BD36" s="373"/>
      <c r="BE36" s="373"/>
      <c r="BF36" s="373"/>
      <c r="BG36" s="373"/>
      <c r="BH36" s="373"/>
      <c r="BI36" s="373"/>
      <c r="BJ36" s="373"/>
      <c r="BK36" s="373"/>
      <c r="BL36" s="373"/>
      <c r="BM36" s="373"/>
      <c r="BN36" s="373"/>
      <c r="BO36" s="373"/>
      <c r="BP36" s="373"/>
      <c r="BQ36" s="373"/>
      <c r="BR36" s="374"/>
      <c r="BS36" s="372" t="s">
        <v>439</v>
      </c>
      <c r="BT36" s="373"/>
      <c r="BU36" s="373"/>
      <c r="BV36" s="373"/>
      <c r="BW36" s="373"/>
      <c r="BX36" s="373"/>
      <c r="BY36" s="373"/>
      <c r="BZ36" s="373"/>
      <c r="CA36" s="373"/>
      <c r="CB36" s="373"/>
      <c r="CC36" s="373"/>
      <c r="CD36" s="373"/>
      <c r="CE36" s="373"/>
      <c r="CF36" s="373"/>
      <c r="CG36" s="373"/>
      <c r="CH36" s="374"/>
      <c r="CI36" s="372" t="s">
        <v>440</v>
      </c>
      <c r="CJ36" s="373"/>
      <c r="CK36" s="373"/>
      <c r="CL36" s="373"/>
      <c r="CM36" s="373"/>
      <c r="CN36" s="373"/>
      <c r="CO36" s="373"/>
      <c r="CP36" s="373"/>
      <c r="CQ36" s="373"/>
      <c r="CR36" s="373"/>
      <c r="CS36" s="373"/>
      <c r="CT36" s="373"/>
      <c r="CU36" s="373"/>
      <c r="CV36" s="374"/>
      <c r="CW36" s="372" t="s">
        <v>426</v>
      </c>
      <c r="CX36" s="373"/>
      <c r="CY36" s="373"/>
      <c r="CZ36" s="373"/>
      <c r="DA36" s="373"/>
      <c r="DB36" s="373"/>
      <c r="DC36" s="373"/>
      <c r="DD36" s="373"/>
      <c r="DE36" s="373"/>
      <c r="DF36" s="373"/>
      <c r="DG36" s="373"/>
      <c r="DH36" s="373"/>
      <c r="DI36" s="373"/>
      <c r="DJ36" s="374"/>
      <c r="DK36" s="381" t="s">
        <v>360</v>
      </c>
      <c r="DL36" s="382"/>
      <c r="DM36" s="383"/>
    </row>
    <row r="37" spans="1:117" s="72" customFormat="1" ht="105" customHeight="1" x14ac:dyDescent="0.2">
      <c r="A37" s="378"/>
      <c r="B37" s="379"/>
      <c r="C37" s="379"/>
      <c r="D37" s="379"/>
      <c r="E37" s="380"/>
      <c r="F37" s="378"/>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80"/>
      <c r="BC37" s="378"/>
      <c r="BD37" s="379"/>
      <c r="BE37" s="379"/>
      <c r="BF37" s="379"/>
      <c r="BG37" s="379"/>
      <c r="BH37" s="379"/>
      <c r="BI37" s="379"/>
      <c r="BJ37" s="379"/>
      <c r="BK37" s="379"/>
      <c r="BL37" s="379"/>
      <c r="BM37" s="379"/>
      <c r="BN37" s="379"/>
      <c r="BO37" s="379"/>
      <c r="BP37" s="379"/>
      <c r="BQ37" s="379"/>
      <c r="BR37" s="380"/>
      <c r="BS37" s="378"/>
      <c r="BT37" s="379"/>
      <c r="BU37" s="379"/>
      <c r="BV37" s="379"/>
      <c r="BW37" s="379"/>
      <c r="BX37" s="379"/>
      <c r="BY37" s="379"/>
      <c r="BZ37" s="379"/>
      <c r="CA37" s="379"/>
      <c r="CB37" s="379"/>
      <c r="CC37" s="379"/>
      <c r="CD37" s="379"/>
      <c r="CE37" s="379"/>
      <c r="CF37" s="379"/>
      <c r="CG37" s="379"/>
      <c r="CH37" s="380"/>
      <c r="CI37" s="378"/>
      <c r="CJ37" s="379"/>
      <c r="CK37" s="379"/>
      <c r="CL37" s="379"/>
      <c r="CM37" s="379"/>
      <c r="CN37" s="379"/>
      <c r="CO37" s="379"/>
      <c r="CP37" s="379"/>
      <c r="CQ37" s="379"/>
      <c r="CR37" s="379"/>
      <c r="CS37" s="379"/>
      <c r="CT37" s="379"/>
      <c r="CU37" s="379"/>
      <c r="CV37" s="380"/>
      <c r="CW37" s="378"/>
      <c r="CX37" s="379"/>
      <c r="CY37" s="379"/>
      <c r="CZ37" s="379"/>
      <c r="DA37" s="379"/>
      <c r="DB37" s="379"/>
      <c r="DC37" s="379"/>
      <c r="DD37" s="379"/>
      <c r="DE37" s="379"/>
      <c r="DF37" s="379"/>
      <c r="DG37" s="379"/>
      <c r="DH37" s="379"/>
      <c r="DI37" s="379"/>
      <c r="DJ37" s="380"/>
      <c r="DK37" s="76" t="s">
        <v>362</v>
      </c>
      <c r="DL37" s="76" t="s">
        <v>363</v>
      </c>
      <c r="DM37" s="76" t="s">
        <v>364</v>
      </c>
    </row>
    <row r="38" spans="1:117" s="72" customFormat="1" ht="15" customHeight="1" x14ac:dyDescent="0.2">
      <c r="A38" s="425">
        <v>1</v>
      </c>
      <c r="B38" s="426"/>
      <c r="C38" s="426"/>
      <c r="D38" s="426"/>
      <c r="E38" s="427"/>
      <c r="F38" s="425">
        <v>2</v>
      </c>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7"/>
      <c r="BC38" s="425">
        <v>3</v>
      </c>
      <c r="BD38" s="426"/>
      <c r="BE38" s="426"/>
      <c r="BF38" s="426"/>
      <c r="BG38" s="426"/>
      <c r="BH38" s="426"/>
      <c r="BI38" s="426"/>
      <c r="BJ38" s="426"/>
      <c r="BK38" s="426"/>
      <c r="BL38" s="426"/>
      <c r="BM38" s="426"/>
      <c r="BN38" s="426"/>
      <c r="BO38" s="426"/>
      <c r="BP38" s="426"/>
      <c r="BQ38" s="426"/>
      <c r="BR38" s="427"/>
      <c r="BS38" s="425">
        <v>4</v>
      </c>
      <c r="BT38" s="426"/>
      <c r="BU38" s="426"/>
      <c r="BV38" s="426"/>
      <c r="BW38" s="426"/>
      <c r="BX38" s="426"/>
      <c r="BY38" s="426"/>
      <c r="BZ38" s="426"/>
      <c r="CA38" s="426"/>
      <c r="CB38" s="426"/>
      <c r="CC38" s="426"/>
      <c r="CD38" s="426"/>
      <c r="CE38" s="426"/>
      <c r="CF38" s="426"/>
      <c r="CG38" s="426"/>
      <c r="CH38" s="427"/>
      <c r="CI38" s="425">
        <v>5</v>
      </c>
      <c r="CJ38" s="426"/>
      <c r="CK38" s="426"/>
      <c r="CL38" s="426"/>
      <c r="CM38" s="426"/>
      <c r="CN38" s="426"/>
      <c r="CO38" s="426"/>
      <c r="CP38" s="426"/>
      <c r="CQ38" s="426"/>
      <c r="CR38" s="426"/>
      <c r="CS38" s="426"/>
      <c r="CT38" s="426"/>
      <c r="CU38" s="426"/>
      <c r="CV38" s="427"/>
      <c r="CW38" s="425">
        <v>6</v>
      </c>
      <c r="CX38" s="426"/>
      <c r="CY38" s="426"/>
      <c r="CZ38" s="426"/>
      <c r="DA38" s="426"/>
      <c r="DB38" s="426"/>
      <c r="DC38" s="426"/>
      <c r="DD38" s="426"/>
      <c r="DE38" s="426"/>
      <c r="DF38" s="426"/>
      <c r="DG38" s="426"/>
      <c r="DH38" s="426"/>
      <c r="DI38" s="426"/>
      <c r="DJ38" s="427"/>
      <c r="DK38" s="69">
        <v>7</v>
      </c>
      <c r="DL38" s="69">
        <v>8</v>
      </c>
      <c r="DM38" s="69">
        <v>9</v>
      </c>
    </row>
    <row r="39" spans="1:117" s="72" customFormat="1" ht="15" customHeight="1" x14ac:dyDescent="0.2">
      <c r="A39" s="430" t="s">
        <v>10</v>
      </c>
      <c r="B39" s="456"/>
      <c r="C39" s="456"/>
      <c r="D39" s="456"/>
      <c r="E39" s="457"/>
      <c r="F39" s="458" t="s">
        <v>441</v>
      </c>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5"/>
      <c r="BC39" s="459">
        <v>96325</v>
      </c>
      <c r="BD39" s="460"/>
      <c r="BE39" s="460"/>
      <c r="BF39" s="460"/>
      <c r="BG39" s="460"/>
      <c r="BH39" s="460"/>
      <c r="BI39" s="460"/>
      <c r="BJ39" s="460"/>
      <c r="BK39" s="460"/>
      <c r="BL39" s="460"/>
      <c r="BM39" s="460"/>
      <c r="BN39" s="460"/>
      <c r="BO39" s="460"/>
      <c r="BP39" s="460"/>
      <c r="BQ39" s="460"/>
      <c r="BR39" s="461"/>
      <c r="BS39" s="459">
        <f>4.868933298</f>
        <v>4.868933298</v>
      </c>
      <c r="BT39" s="460"/>
      <c r="BU39" s="460"/>
      <c r="BV39" s="460"/>
      <c r="BW39" s="460"/>
      <c r="BX39" s="460"/>
      <c r="BY39" s="460"/>
      <c r="BZ39" s="460"/>
      <c r="CA39" s="460"/>
      <c r="CB39" s="460"/>
      <c r="CC39" s="460"/>
      <c r="CD39" s="460"/>
      <c r="CE39" s="460"/>
      <c r="CF39" s="460"/>
      <c r="CG39" s="460"/>
      <c r="CH39" s="461"/>
      <c r="CI39" s="459">
        <v>1</v>
      </c>
      <c r="CJ39" s="460"/>
      <c r="CK39" s="460"/>
      <c r="CL39" s="460"/>
      <c r="CM39" s="460"/>
      <c r="CN39" s="460"/>
      <c r="CO39" s="460"/>
      <c r="CP39" s="460"/>
      <c r="CQ39" s="460"/>
      <c r="CR39" s="460"/>
      <c r="CS39" s="460"/>
      <c r="CT39" s="460"/>
      <c r="CU39" s="460"/>
      <c r="CV39" s="461"/>
      <c r="CW39" s="459">
        <f>BC39*BS39*CI39</f>
        <v>468999.99992984999</v>
      </c>
      <c r="CX39" s="460"/>
      <c r="CY39" s="460"/>
      <c r="CZ39" s="460"/>
      <c r="DA39" s="460"/>
      <c r="DB39" s="460"/>
      <c r="DC39" s="460"/>
      <c r="DD39" s="460"/>
      <c r="DE39" s="460"/>
      <c r="DF39" s="460"/>
      <c r="DG39" s="460"/>
      <c r="DH39" s="460"/>
      <c r="DI39" s="460"/>
      <c r="DJ39" s="461"/>
      <c r="DK39" s="71">
        <v>465000</v>
      </c>
      <c r="DL39" s="71">
        <v>0</v>
      </c>
      <c r="DM39" s="71">
        <f>CW39-DK39-DL39</f>
        <v>3999.9999298499897</v>
      </c>
    </row>
    <row r="40" spans="1:117" s="72" customFormat="1" ht="15" customHeight="1" x14ac:dyDescent="0.2">
      <c r="A40" s="430" t="s">
        <v>11</v>
      </c>
      <c r="B40" s="456"/>
      <c r="C40" s="456"/>
      <c r="D40" s="456"/>
      <c r="E40" s="457"/>
      <c r="F40" s="458" t="s">
        <v>442</v>
      </c>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5"/>
      <c r="BC40" s="459">
        <f>514.1130669</f>
        <v>514.11306690000004</v>
      </c>
      <c r="BD40" s="460"/>
      <c r="BE40" s="460"/>
      <c r="BF40" s="460"/>
      <c r="BG40" s="460"/>
      <c r="BH40" s="460"/>
      <c r="BI40" s="460"/>
      <c r="BJ40" s="460"/>
      <c r="BK40" s="460"/>
      <c r="BL40" s="460"/>
      <c r="BM40" s="460"/>
      <c r="BN40" s="460"/>
      <c r="BO40" s="460"/>
      <c r="BP40" s="460"/>
      <c r="BQ40" s="460"/>
      <c r="BR40" s="461"/>
      <c r="BS40" s="459">
        <v>1846.87</v>
      </c>
      <c r="BT40" s="460"/>
      <c r="BU40" s="460"/>
      <c r="BV40" s="460"/>
      <c r="BW40" s="460"/>
      <c r="BX40" s="460"/>
      <c r="BY40" s="460"/>
      <c r="BZ40" s="460"/>
      <c r="CA40" s="460"/>
      <c r="CB40" s="460"/>
      <c r="CC40" s="460"/>
      <c r="CD40" s="460"/>
      <c r="CE40" s="460"/>
      <c r="CF40" s="460"/>
      <c r="CG40" s="460"/>
      <c r="CH40" s="461"/>
      <c r="CI40" s="459">
        <v>1</v>
      </c>
      <c r="CJ40" s="460"/>
      <c r="CK40" s="460"/>
      <c r="CL40" s="460"/>
      <c r="CM40" s="460"/>
      <c r="CN40" s="460"/>
      <c r="CO40" s="460"/>
      <c r="CP40" s="460"/>
      <c r="CQ40" s="460"/>
      <c r="CR40" s="460"/>
      <c r="CS40" s="460"/>
      <c r="CT40" s="460"/>
      <c r="CU40" s="460"/>
      <c r="CV40" s="461"/>
      <c r="CW40" s="459">
        <f>BC40*BS40*CI40</f>
        <v>949499.99986560305</v>
      </c>
      <c r="CX40" s="460"/>
      <c r="CY40" s="460"/>
      <c r="CZ40" s="460"/>
      <c r="DA40" s="460"/>
      <c r="DB40" s="460"/>
      <c r="DC40" s="460"/>
      <c r="DD40" s="460"/>
      <c r="DE40" s="460"/>
      <c r="DF40" s="460"/>
      <c r="DG40" s="460"/>
      <c r="DH40" s="460"/>
      <c r="DI40" s="460"/>
      <c r="DJ40" s="461"/>
      <c r="DK40" s="71">
        <v>945000</v>
      </c>
      <c r="DL40" s="71">
        <v>0</v>
      </c>
      <c r="DM40" s="71">
        <v>4500</v>
      </c>
    </row>
    <row r="41" spans="1:117" s="72" customFormat="1" ht="15" customHeight="1" x14ac:dyDescent="0.2">
      <c r="A41" s="430"/>
      <c r="B41" s="456"/>
      <c r="C41" s="456"/>
      <c r="D41" s="456"/>
      <c r="E41" s="457"/>
      <c r="F41" s="366" t="s">
        <v>371</v>
      </c>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8"/>
      <c r="BC41" s="398" t="s">
        <v>36</v>
      </c>
      <c r="BD41" s="399"/>
      <c r="BE41" s="399"/>
      <c r="BF41" s="399"/>
      <c r="BG41" s="399"/>
      <c r="BH41" s="399"/>
      <c r="BI41" s="399"/>
      <c r="BJ41" s="399"/>
      <c r="BK41" s="399"/>
      <c r="BL41" s="399"/>
      <c r="BM41" s="399"/>
      <c r="BN41" s="399"/>
      <c r="BO41" s="399"/>
      <c r="BP41" s="399"/>
      <c r="BQ41" s="399"/>
      <c r="BR41" s="400"/>
      <c r="BS41" s="398" t="s">
        <v>36</v>
      </c>
      <c r="BT41" s="399"/>
      <c r="BU41" s="399"/>
      <c r="BV41" s="399"/>
      <c r="BW41" s="399"/>
      <c r="BX41" s="399"/>
      <c r="BY41" s="399"/>
      <c r="BZ41" s="399"/>
      <c r="CA41" s="399"/>
      <c r="CB41" s="399"/>
      <c r="CC41" s="399"/>
      <c r="CD41" s="399"/>
      <c r="CE41" s="399"/>
      <c r="CF41" s="399"/>
      <c r="CG41" s="399"/>
      <c r="CH41" s="400"/>
      <c r="CI41" s="398" t="s">
        <v>36</v>
      </c>
      <c r="CJ41" s="399"/>
      <c r="CK41" s="399"/>
      <c r="CL41" s="399"/>
      <c r="CM41" s="399"/>
      <c r="CN41" s="399"/>
      <c r="CO41" s="399"/>
      <c r="CP41" s="399"/>
      <c r="CQ41" s="399"/>
      <c r="CR41" s="399"/>
      <c r="CS41" s="399"/>
      <c r="CT41" s="399"/>
      <c r="CU41" s="399"/>
      <c r="CV41" s="400"/>
      <c r="CW41" s="459">
        <f>SUM(CW39:DJ40)</f>
        <v>1418499.9997954532</v>
      </c>
      <c r="CX41" s="460"/>
      <c r="CY41" s="460"/>
      <c r="CZ41" s="460"/>
      <c r="DA41" s="460"/>
      <c r="DB41" s="460"/>
      <c r="DC41" s="460"/>
      <c r="DD41" s="460"/>
      <c r="DE41" s="460"/>
      <c r="DF41" s="460"/>
      <c r="DG41" s="460"/>
      <c r="DH41" s="460"/>
      <c r="DI41" s="460"/>
      <c r="DJ41" s="461"/>
      <c r="DK41" s="71">
        <f>SUM(DK39:DK40)</f>
        <v>1410000</v>
      </c>
      <c r="DL41" s="71">
        <f t="shared" ref="DL41:DM41" si="0">SUM(DL39:DL40)</f>
        <v>0</v>
      </c>
      <c r="DM41" s="71">
        <f t="shared" si="0"/>
        <v>8499.9999298499897</v>
      </c>
    </row>
  </sheetData>
  <mergeCells count="108">
    <mergeCell ref="A41:E41"/>
    <mergeCell ref="F41:BB41"/>
    <mergeCell ref="BC41:BR41"/>
    <mergeCell ref="BS41:CH41"/>
    <mergeCell ref="CI41:CV41"/>
    <mergeCell ref="CW41:DJ41"/>
    <mergeCell ref="A40:E40"/>
    <mergeCell ref="F40:BB40"/>
    <mergeCell ref="BC40:BR40"/>
    <mergeCell ref="BS40:CH40"/>
    <mergeCell ref="CI40:CV40"/>
    <mergeCell ref="CW40:DJ40"/>
    <mergeCell ref="A39:E39"/>
    <mergeCell ref="F39:BB39"/>
    <mergeCell ref="BC39:BR39"/>
    <mergeCell ref="BS39:CH39"/>
    <mergeCell ref="CI39:CV39"/>
    <mergeCell ref="CW39:DJ39"/>
    <mergeCell ref="CW36:DJ37"/>
    <mergeCell ref="DK36:DM36"/>
    <mergeCell ref="A38:E38"/>
    <mergeCell ref="F38:BB38"/>
    <mergeCell ref="BC38:BR38"/>
    <mergeCell ref="BS38:CH38"/>
    <mergeCell ref="CI38:CV38"/>
    <mergeCell ref="CW38:DJ38"/>
    <mergeCell ref="W34:AL34"/>
    <mergeCell ref="A36:E37"/>
    <mergeCell ref="F36:BB37"/>
    <mergeCell ref="BC36:BR37"/>
    <mergeCell ref="BS36:CH37"/>
    <mergeCell ref="CI36:CV37"/>
    <mergeCell ref="A18:E18"/>
    <mergeCell ref="F18:BB18"/>
    <mergeCell ref="BC18:BR18"/>
    <mergeCell ref="BS18:CH18"/>
    <mergeCell ref="CI18:CV18"/>
    <mergeCell ref="CW18:DJ18"/>
    <mergeCell ref="A17:E17"/>
    <mergeCell ref="F17:BB17"/>
    <mergeCell ref="BC17:BR17"/>
    <mergeCell ref="BS17:CH17"/>
    <mergeCell ref="CI17:CV17"/>
    <mergeCell ref="CW17:DJ17"/>
    <mergeCell ref="A16:E16"/>
    <mergeCell ref="F16:BB16"/>
    <mergeCell ref="BC16:BR16"/>
    <mergeCell ref="BS16:CH16"/>
    <mergeCell ref="CI16:CV16"/>
    <mergeCell ref="CW16:DJ16"/>
    <mergeCell ref="A15:E15"/>
    <mergeCell ref="F15:BB15"/>
    <mergeCell ref="BC15:BR15"/>
    <mergeCell ref="BS15:CH15"/>
    <mergeCell ref="CI15:CV15"/>
    <mergeCell ref="CW15:DJ15"/>
    <mergeCell ref="A14:E14"/>
    <mergeCell ref="F14:BB14"/>
    <mergeCell ref="BC14:BR14"/>
    <mergeCell ref="BS14:CH14"/>
    <mergeCell ref="CI14:CV14"/>
    <mergeCell ref="CW14:DJ14"/>
    <mergeCell ref="A13:E13"/>
    <mergeCell ref="F13:BB13"/>
    <mergeCell ref="BC13:BR13"/>
    <mergeCell ref="BS13:CH13"/>
    <mergeCell ref="CI13:CV13"/>
    <mergeCell ref="CW13:DJ13"/>
    <mergeCell ref="A12:E12"/>
    <mergeCell ref="F12:BB12"/>
    <mergeCell ref="BC12:BR12"/>
    <mergeCell ref="BS12:CH12"/>
    <mergeCell ref="CI12:CV12"/>
    <mergeCell ref="CW12:DJ12"/>
    <mergeCell ref="A11:E11"/>
    <mergeCell ref="F11:BB11"/>
    <mergeCell ref="BC11:BR11"/>
    <mergeCell ref="BS11:CH11"/>
    <mergeCell ref="CI11:CV11"/>
    <mergeCell ref="CW11:DJ11"/>
    <mergeCell ref="A10:E10"/>
    <mergeCell ref="F10:BB10"/>
    <mergeCell ref="BC10:BR10"/>
    <mergeCell ref="BS10:CH10"/>
    <mergeCell ref="CI10:CV10"/>
    <mergeCell ref="CW10:DJ10"/>
    <mergeCell ref="A9:E9"/>
    <mergeCell ref="F9:BB9"/>
    <mergeCell ref="BC9:BR9"/>
    <mergeCell ref="BS9:CH9"/>
    <mergeCell ref="CI9:CV9"/>
    <mergeCell ref="CW9:DJ9"/>
    <mergeCell ref="A8:E8"/>
    <mergeCell ref="F8:BB8"/>
    <mergeCell ref="BC8:BR8"/>
    <mergeCell ref="BS8:CH8"/>
    <mergeCell ref="CI8:CV8"/>
    <mergeCell ref="CW8:DJ8"/>
    <mergeCell ref="DK1:DM1"/>
    <mergeCell ref="A2:DJ2"/>
    <mergeCell ref="W4:AL4"/>
    <mergeCell ref="A6:E7"/>
    <mergeCell ref="F6:BB7"/>
    <mergeCell ref="BC6:BR7"/>
    <mergeCell ref="BS6:CH7"/>
    <mergeCell ref="CI6:CV7"/>
    <mergeCell ref="CW6:DJ7"/>
    <mergeCell ref="DK6:DM6"/>
  </mergeCells>
  <pageMargins left="0.78740157480314965" right="0.78740157480314965" top="1.1811023622047245" bottom="0.39370078740157483" header="0" footer="0"/>
  <pageSetup paperSize="9" scale="96" fitToHeight="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D63D0-0F30-49E2-B95E-124C1AA33253}">
  <dimension ref="A1:DM42"/>
  <sheetViews>
    <sheetView view="pageBreakPreview" zoomScaleNormal="100" zoomScaleSheetLayoutView="100" workbookViewId="0">
      <selection activeCell="CP22" sqref="CP22:DJ22"/>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383</v>
      </c>
      <c r="DL1" s="395"/>
      <c r="DM1" s="395"/>
    </row>
    <row r="2" spans="1:117" s="65" customFormat="1" ht="14.25" x14ac:dyDescent="0.2">
      <c r="A2" s="75" t="s">
        <v>447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row>
    <row r="3" spans="1:117" ht="13.5" customHeight="1" x14ac:dyDescent="0.25"/>
    <row r="4" spans="1:117" s="65" customFormat="1" ht="14.25" x14ac:dyDescent="0.2">
      <c r="A4" s="65"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65" customFormat="1" ht="1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68" customFormat="1" ht="4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4"/>
      <c r="BL6" s="372" t="s">
        <v>448</v>
      </c>
      <c r="BM6" s="373"/>
      <c r="BN6" s="373"/>
      <c r="BO6" s="373"/>
      <c r="BP6" s="373"/>
      <c r="BQ6" s="373"/>
      <c r="BR6" s="373"/>
      <c r="BS6" s="373"/>
      <c r="BT6" s="373"/>
      <c r="BU6" s="373"/>
      <c r="BV6" s="373"/>
      <c r="BW6" s="373"/>
      <c r="BX6" s="373"/>
      <c r="BY6" s="373"/>
      <c r="BZ6" s="373"/>
      <c r="CA6" s="374"/>
      <c r="CB6" s="372" t="s">
        <v>449</v>
      </c>
      <c r="CC6" s="373"/>
      <c r="CD6" s="373"/>
      <c r="CE6" s="373"/>
      <c r="CF6" s="373"/>
      <c r="CG6" s="373"/>
      <c r="CH6" s="373"/>
      <c r="CI6" s="373"/>
      <c r="CJ6" s="373"/>
      <c r="CK6" s="373"/>
      <c r="CL6" s="373"/>
      <c r="CM6" s="373"/>
      <c r="CN6" s="373"/>
      <c r="CO6" s="374"/>
      <c r="CP6" s="372" t="s">
        <v>450</v>
      </c>
      <c r="CQ6" s="373"/>
      <c r="CR6" s="373"/>
      <c r="CS6" s="373"/>
      <c r="CT6" s="373"/>
      <c r="CU6" s="373"/>
      <c r="CV6" s="373"/>
      <c r="CW6" s="373"/>
      <c r="CX6" s="373"/>
      <c r="CY6" s="373"/>
      <c r="CZ6" s="373"/>
      <c r="DA6" s="373"/>
      <c r="DB6" s="373"/>
      <c r="DC6" s="373"/>
      <c r="DD6" s="373"/>
      <c r="DE6" s="373"/>
      <c r="DF6" s="373"/>
      <c r="DG6" s="373"/>
      <c r="DH6" s="373"/>
      <c r="DI6" s="373"/>
      <c r="DJ6" s="374"/>
      <c r="DK6" s="381" t="s">
        <v>360</v>
      </c>
      <c r="DL6" s="382"/>
      <c r="DM6" s="383"/>
    </row>
    <row r="7" spans="1:117" s="68" customFormat="1" ht="69.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80"/>
      <c r="BL7" s="378"/>
      <c r="BM7" s="379"/>
      <c r="BN7" s="379"/>
      <c r="BO7" s="379"/>
      <c r="BP7" s="379"/>
      <c r="BQ7" s="379"/>
      <c r="BR7" s="379"/>
      <c r="BS7" s="379"/>
      <c r="BT7" s="379"/>
      <c r="BU7" s="379"/>
      <c r="BV7" s="379"/>
      <c r="BW7" s="379"/>
      <c r="BX7" s="379"/>
      <c r="BY7" s="379"/>
      <c r="BZ7" s="379"/>
      <c r="CA7" s="380"/>
      <c r="CB7" s="378"/>
      <c r="CC7" s="379"/>
      <c r="CD7" s="379"/>
      <c r="CE7" s="379"/>
      <c r="CF7" s="379"/>
      <c r="CG7" s="379"/>
      <c r="CH7" s="379"/>
      <c r="CI7" s="379"/>
      <c r="CJ7" s="379"/>
      <c r="CK7" s="379"/>
      <c r="CL7" s="379"/>
      <c r="CM7" s="379"/>
      <c r="CN7" s="379"/>
      <c r="CO7" s="380"/>
      <c r="CP7" s="378"/>
      <c r="CQ7" s="379"/>
      <c r="CR7" s="379"/>
      <c r="CS7" s="379"/>
      <c r="CT7" s="379"/>
      <c r="CU7" s="379"/>
      <c r="CV7" s="379"/>
      <c r="CW7" s="379"/>
      <c r="CX7" s="379"/>
      <c r="CY7" s="379"/>
      <c r="CZ7" s="379"/>
      <c r="DA7" s="379"/>
      <c r="DB7" s="379"/>
      <c r="DC7" s="379"/>
      <c r="DD7" s="379"/>
      <c r="DE7" s="379"/>
      <c r="DF7" s="379"/>
      <c r="DG7" s="379"/>
      <c r="DH7" s="379"/>
      <c r="DI7" s="379"/>
      <c r="DJ7" s="380"/>
      <c r="DK7" s="76" t="s">
        <v>362</v>
      </c>
      <c r="DL7" s="76" t="s">
        <v>363</v>
      </c>
      <c r="DM7" s="76" t="s">
        <v>415</v>
      </c>
    </row>
    <row r="8" spans="1:117" s="70"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7"/>
      <c r="BL8" s="425">
        <v>3</v>
      </c>
      <c r="BM8" s="426"/>
      <c r="BN8" s="426"/>
      <c r="BO8" s="426"/>
      <c r="BP8" s="426"/>
      <c r="BQ8" s="426"/>
      <c r="BR8" s="426"/>
      <c r="BS8" s="426"/>
      <c r="BT8" s="426"/>
      <c r="BU8" s="426"/>
      <c r="BV8" s="426"/>
      <c r="BW8" s="426"/>
      <c r="BX8" s="426"/>
      <c r="BY8" s="426"/>
      <c r="BZ8" s="426"/>
      <c r="CA8" s="427"/>
      <c r="CB8" s="425">
        <v>4</v>
      </c>
      <c r="CC8" s="426"/>
      <c r="CD8" s="426"/>
      <c r="CE8" s="426"/>
      <c r="CF8" s="426"/>
      <c r="CG8" s="426"/>
      <c r="CH8" s="426"/>
      <c r="CI8" s="426"/>
      <c r="CJ8" s="426"/>
      <c r="CK8" s="426"/>
      <c r="CL8" s="426"/>
      <c r="CM8" s="426"/>
      <c r="CN8" s="426"/>
      <c r="CO8" s="427"/>
      <c r="CP8" s="425">
        <v>5</v>
      </c>
      <c r="CQ8" s="426"/>
      <c r="CR8" s="426"/>
      <c r="CS8" s="426"/>
      <c r="CT8" s="426"/>
      <c r="CU8" s="426"/>
      <c r="CV8" s="426"/>
      <c r="CW8" s="426"/>
      <c r="CX8" s="426"/>
      <c r="CY8" s="426"/>
      <c r="CZ8" s="426"/>
      <c r="DA8" s="426"/>
      <c r="DB8" s="426"/>
      <c r="DC8" s="426"/>
      <c r="DD8" s="426"/>
      <c r="DE8" s="426"/>
      <c r="DF8" s="426"/>
      <c r="DG8" s="426"/>
      <c r="DH8" s="426"/>
      <c r="DI8" s="426"/>
      <c r="DJ8" s="427"/>
      <c r="DK8" s="69">
        <v>6</v>
      </c>
      <c r="DL8" s="69">
        <v>7</v>
      </c>
      <c r="DM8" s="69">
        <v>8</v>
      </c>
    </row>
    <row r="9" spans="1:117" s="72" customFormat="1" ht="15" customHeight="1" x14ac:dyDescent="0.2">
      <c r="A9" s="433" t="s">
        <v>10</v>
      </c>
      <c r="B9" s="465"/>
      <c r="C9" s="465"/>
      <c r="D9" s="465"/>
      <c r="E9" s="466"/>
      <c r="F9" s="467" t="s">
        <v>451</v>
      </c>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9"/>
      <c r="BL9" s="476"/>
      <c r="BM9" s="477"/>
      <c r="BN9" s="477"/>
      <c r="BO9" s="477"/>
      <c r="BP9" s="477"/>
      <c r="BQ9" s="477"/>
      <c r="BR9" s="477"/>
      <c r="BS9" s="477"/>
      <c r="BT9" s="477"/>
      <c r="BU9" s="477"/>
      <c r="BV9" s="477"/>
      <c r="BW9" s="477"/>
      <c r="BX9" s="477"/>
      <c r="BY9" s="477"/>
      <c r="BZ9" s="477"/>
      <c r="CA9" s="478"/>
      <c r="CB9" s="470"/>
      <c r="CC9" s="471"/>
      <c r="CD9" s="471"/>
      <c r="CE9" s="471"/>
      <c r="CF9" s="471"/>
      <c r="CG9" s="471"/>
      <c r="CH9" s="471"/>
      <c r="CI9" s="471"/>
      <c r="CJ9" s="471"/>
      <c r="CK9" s="471"/>
      <c r="CL9" s="471"/>
      <c r="CM9" s="471"/>
      <c r="CN9" s="471"/>
      <c r="CO9" s="472"/>
      <c r="CP9" s="470">
        <f>SUM(CP10:DJ11)</f>
        <v>156200</v>
      </c>
      <c r="CQ9" s="471"/>
      <c r="CR9" s="471"/>
      <c r="CS9" s="471"/>
      <c r="CT9" s="471"/>
      <c r="CU9" s="471"/>
      <c r="CV9" s="471"/>
      <c r="CW9" s="471"/>
      <c r="CX9" s="471"/>
      <c r="CY9" s="471"/>
      <c r="CZ9" s="471"/>
      <c r="DA9" s="471"/>
      <c r="DB9" s="471"/>
      <c r="DC9" s="471"/>
      <c r="DD9" s="471"/>
      <c r="DE9" s="471"/>
      <c r="DF9" s="471"/>
      <c r="DG9" s="471"/>
      <c r="DH9" s="471"/>
      <c r="DI9" s="471"/>
      <c r="DJ9" s="472"/>
      <c r="DK9" s="98">
        <f>DK10+DK11</f>
        <v>156200</v>
      </c>
      <c r="DL9" s="98">
        <f>DL10+DL11</f>
        <v>0</v>
      </c>
      <c r="DM9" s="98">
        <f>CP9-DK9</f>
        <v>0</v>
      </c>
    </row>
    <row r="10" spans="1:117" s="72" customFormat="1" ht="15" customHeight="1" x14ac:dyDescent="0.2">
      <c r="A10" s="430" t="s">
        <v>128</v>
      </c>
      <c r="B10" s="456"/>
      <c r="C10" s="456"/>
      <c r="D10" s="456"/>
      <c r="E10" s="457"/>
      <c r="F10" s="458" t="s">
        <v>452</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5"/>
      <c r="BL10" s="476"/>
      <c r="BM10" s="477"/>
      <c r="BN10" s="477"/>
      <c r="BO10" s="477"/>
      <c r="BP10" s="477"/>
      <c r="BQ10" s="477"/>
      <c r="BR10" s="477"/>
      <c r="BS10" s="477"/>
      <c r="BT10" s="477"/>
      <c r="BU10" s="477"/>
      <c r="BV10" s="477"/>
      <c r="BW10" s="477"/>
      <c r="BX10" s="477"/>
      <c r="BY10" s="477"/>
      <c r="BZ10" s="477"/>
      <c r="CA10" s="478"/>
      <c r="CB10" s="473">
        <v>12</v>
      </c>
      <c r="CC10" s="474"/>
      <c r="CD10" s="474"/>
      <c r="CE10" s="474"/>
      <c r="CF10" s="474"/>
      <c r="CG10" s="474"/>
      <c r="CH10" s="474"/>
      <c r="CI10" s="474"/>
      <c r="CJ10" s="474"/>
      <c r="CK10" s="474"/>
      <c r="CL10" s="474"/>
      <c r="CM10" s="474"/>
      <c r="CN10" s="474"/>
      <c r="CO10" s="475"/>
      <c r="CP10" s="459">
        <v>141700</v>
      </c>
      <c r="CQ10" s="460"/>
      <c r="CR10" s="460"/>
      <c r="CS10" s="460"/>
      <c r="CT10" s="460"/>
      <c r="CU10" s="460"/>
      <c r="CV10" s="460"/>
      <c r="CW10" s="460"/>
      <c r="CX10" s="460"/>
      <c r="CY10" s="460"/>
      <c r="CZ10" s="460"/>
      <c r="DA10" s="460"/>
      <c r="DB10" s="460"/>
      <c r="DC10" s="460"/>
      <c r="DD10" s="460"/>
      <c r="DE10" s="460"/>
      <c r="DF10" s="460"/>
      <c r="DG10" s="460"/>
      <c r="DH10" s="460"/>
      <c r="DI10" s="460"/>
      <c r="DJ10" s="461"/>
      <c r="DK10" s="71">
        <v>141700</v>
      </c>
      <c r="DL10" s="71">
        <v>0</v>
      </c>
      <c r="DM10" s="71">
        <f t="shared" ref="DM10" si="0">CP10-DK10</f>
        <v>0</v>
      </c>
    </row>
    <row r="11" spans="1:117" s="72" customFormat="1" ht="15" customHeight="1" x14ac:dyDescent="0.2">
      <c r="A11" s="430" t="s">
        <v>132</v>
      </c>
      <c r="B11" s="456"/>
      <c r="C11" s="456"/>
      <c r="D11" s="456"/>
      <c r="E11" s="457"/>
      <c r="F11" s="458" t="s">
        <v>453</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5"/>
      <c r="BL11" s="476"/>
      <c r="BM11" s="477"/>
      <c r="BN11" s="477"/>
      <c r="BO11" s="477"/>
      <c r="BP11" s="477"/>
      <c r="BQ11" s="477"/>
      <c r="BR11" s="477"/>
      <c r="BS11" s="477"/>
      <c r="BT11" s="477"/>
      <c r="BU11" s="477"/>
      <c r="BV11" s="477"/>
      <c r="BW11" s="477"/>
      <c r="BX11" s="477"/>
      <c r="BY11" s="477"/>
      <c r="BZ11" s="477"/>
      <c r="CA11" s="478"/>
      <c r="CB11" s="473">
        <v>5</v>
      </c>
      <c r="CC11" s="474"/>
      <c r="CD11" s="474"/>
      <c r="CE11" s="474"/>
      <c r="CF11" s="474"/>
      <c r="CG11" s="474"/>
      <c r="CH11" s="474"/>
      <c r="CI11" s="474"/>
      <c r="CJ11" s="474"/>
      <c r="CK11" s="474"/>
      <c r="CL11" s="474"/>
      <c r="CM11" s="474"/>
      <c r="CN11" s="474"/>
      <c r="CO11" s="475"/>
      <c r="CP11" s="459">
        <v>14500</v>
      </c>
      <c r="CQ11" s="460"/>
      <c r="CR11" s="460"/>
      <c r="CS11" s="460"/>
      <c r="CT11" s="460"/>
      <c r="CU11" s="460"/>
      <c r="CV11" s="460"/>
      <c r="CW11" s="460"/>
      <c r="CX11" s="460"/>
      <c r="CY11" s="460"/>
      <c r="CZ11" s="460"/>
      <c r="DA11" s="460"/>
      <c r="DB11" s="460"/>
      <c r="DC11" s="460"/>
      <c r="DD11" s="460"/>
      <c r="DE11" s="460"/>
      <c r="DF11" s="460"/>
      <c r="DG11" s="460"/>
      <c r="DH11" s="460"/>
      <c r="DI11" s="460"/>
      <c r="DJ11" s="461"/>
      <c r="DK11" s="71">
        <v>14500</v>
      </c>
      <c r="DL11" s="71">
        <v>0</v>
      </c>
      <c r="DM11" s="71">
        <v>0</v>
      </c>
    </row>
    <row r="12" spans="1:117" s="72" customFormat="1" ht="60.75" customHeight="1" x14ac:dyDescent="0.2">
      <c r="A12" s="433" t="s">
        <v>11</v>
      </c>
      <c r="B12" s="465"/>
      <c r="C12" s="465"/>
      <c r="D12" s="465"/>
      <c r="E12" s="466"/>
      <c r="F12" s="467" t="s">
        <v>454</v>
      </c>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9"/>
      <c r="BL12" s="476"/>
      <c r="BM12" s="477"/>
      <c r="BN12" s="477"/>
      <c r="BO12" s="477"/>
      <c r="BP12" s="477"/>
      <c r="BQ12" s="477"/>
      <c r="BR12" s="477"/>
      <c r="BS12" s="477"/>
      <c r="BT12" s="477"/>
      <c r="BU12" s="477"/>
      <c r="BV12" s="477"/>
      <c r="BW12" s="477"/>
      <c r="BX12" s="477"/>
      <c r="BY12" s="477"/>
      <c r="BZ12" s="477"/>
      <c r="CA12" s="478"/>
      <c r="CB12" s="480"/>
      <c r="CC12" s="481"/>
      <c r="CD12" s="481"/>
      <c r="CE12" s="481"/>
      <c r="CF12" s="481"/>
      <c r="CG12" s="481"/>
      <c r="CH12" s="481"/>
      <c r="CI12" s="481"/>
      <c r="CJ12" s="481"/>
      <c r="CK12" s="481"/>
      <c r="CL12" s="481"/>
      <c r="CM12" s="481"/>
      <c r="CN12" s="481"/>
      <c r="CO12" s="482"/>
      <c r="CP12" s="470">
        <f>SUM(CP13:DJ25)</f>
        <v>1752053</v>
      </c>
      <c r="CQ12" s="471"/>
      <c r="CR12" s="471"/>
      <c r="CS12" s="471"/>
      <c r="CT12" s="471"/>
      <c r="CU12" s="471"/>
      <c r="CV12" s="471"/>
      <c r="CW12" s="471"/>
      <c r="CX12" s="471"/>
      <c r="CY12" s="471"/>
      <c r="CZ12" s="471"/>
      <c r="DA12" s="471"/>
      <c r="DB12" s="471"/>
      <c r="DC12" s="471"/>
      <c r="DD12" s="471"/>
      <c r="DE12" s="471"/>
      <c r="DF12" s="471"/>
      <c r="DG12" s="471"/>
      <c r="DH12" s="471"/>
      <c r="DI12" s="471"/>
      <c r="DJ12" s="472"/>
      <c r="DK12" s="98">
        <f>SUM(DK13:DK25)</f>
        <v>1702053</v>
      </c>
      <c r="DL12" s="98">
        <f>SUM(DL13:DL25)</f>
        <v>0</v>
      </c>
      <c r="DM12" s="98">
        <f>SUM(DM13:DM25)</f>
        <v>50000</v>
      </c>
    </row>
    <row r="13" spans="1:117" s="72" customFormat="1" ht="15" customHeight="1" x14ac:dyDescent="0.2">
      <c r="A13" s="483" t="s">
        <v>393</v>
      </c>
      <c r="B13" s="483"/>
      <c r="C13" s="483"/>
      <c r="D13" s="483"/>
      <c r="E13" s="484"/>
      <c r="F13" s="458" t="s">
        <v>455</v>
      </c>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5"/>
      <c r="BL13" s="476"/>
      <c r="BM13" s="477"/>
      <c r="BN13" s="477"/>
      <c r="BO13" s="477"/>
      <c r="BP13" s="477"/>
      <c r="BQ13" s="477"/>
      <c r="BR13" s="477"/>
      <c r="BS13" s="477"/>
      <c r="BT13" s="477"/>
      <c r="BU13" s="477"/>
      <c r="BV13" s="477"/>
      <c r="BW13" s="477"/>
      <c r="BX13" s="477"/>
      <c r="BY13" s="477"/>
      <c r="BZ13" s="477"/>
      <c r="CA13" s="478"/>
      <c r="CB13" s="473">
        <v>12</v>
      </c>
      <c r="CC13" s="474"/>
      <c r="CD13" s="474"/>
      <c r="CE13" s="474"/>
      <c r="CF13" s="474"/>
      <c r="CG13" s="474"/>
      <c r="CH13" s="474"/>
      <c r="CI13" s="474"/>
      <c r="CJ13" s="474"/>
      <c r="CK13" s="474"/>
      <c r="CL13" s="474"/>
      <c r="CM13" s="474"/>
      <c r="CN13" s="474"/>
      <c r="CO13" s="475"/>
      <c r="CP13" s="459">
        <v>508800</v>
      </c>
      <c r="CQ13" s="460"/>
      <c r="CR13" s="460"/>
      <c r="CS13" s="460"/>
      <c r="CT13" s="460"/>
      <c r="CU13" s="460"/>
      <c r="CV13" s="460"/>
      <c r="CW13" s="460"/>
      <c r="CX13" s="460"/>
      <c r="CY13" s="460"/>
      <c r="CZ13" s="460"/>
      <c r="DA13" s="460"/>
      <c r="DB13" s="460"/>
      <c r="DC13" s="460"/>
      <c r="DD13" s="460"/>
      <c r="DE13" s="460"/>
      <c r="DF13" s="460"/>
      <c r="DG13" s="460"/>
      <c r="DH13" s="460"/>
      <c r="DI13" s="460"/>
      <c r="DJ13" s="461"/>
      <c r="DK13" s="71">
        <v>508800</v>
      </c>
      <c r="DL13" s="71">
        <v>0</v>
      </c>
      <c r="DM13" s="71">
        <f>CP13-DK13-DL13</f>
        <v>0</v>
      </c>
    </row>
    <row r="14" spans="1:117" s="72" customFormat="1" ht="15" customHeight="1" x14ac:dyDescent="0.2">
      <c r="A14" s="483" t="s">
        <v>395</v>
      </c>
      <c r="B14" s="483"/>
      <c r="C14" s="483"/>
      <c r="D14" s="483"/>
      <c r="E14" s="484"/>
      <c r="F14" s="458" t="s">
        <v>456</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5"/>
      <c r="BL14" s="476"/>
      <c r="BM14" s="477"/>
      <c r="BN14" s="477"/>
      <c r="BO14" s="477"/>
      <c r="BP14" s="477"/>
      <c r="BQ14" s="477"/>
      <c r="BR14" s="477"/>
      <c r="BS14" s="477"/>
      <c r="BT14" s="477"/>
      <c r="BU14" s="477"/>
      <c r="BV14" s="477"/>
      <c r="BW14" s="477"/>
      <c r="BX14" s="477"/>
      <c r="BY14" s="477"/>
      <c r="BZ14" s="477"/>
      <c r="CA14" s="478"/>
      <c r="CB14" s="473">
        <v>12</v>
      </c>
      <c r="CC14" s="474"/>
      <c r="CD14" s="474"/>
      <c r="CE14" s="474"/>
      <c r="CF14" s="474"/>
      <c r="CG14" s="474"/>
      <c r="CH14" s="474"/>
      <c r="CI14" s="474"/>
      <c r="CJ14" s="474"/>
      <c r="CK14" s="474"/>
      <c r="CL14" s="474"/>
      <c r="CM14" s="474"/>
      <c r="CN14" s="474"/>
      <c r="CO14" s="475"/>
      <c r="CP14" s="459">
        <v>221000</v>
      </c>
      <c r="CQ14" s="460"/>
      <c r="CR14" s="460"/>
      <c r="CS14" s="460"/>
      <c r="CT14" s="460"/>
      <c r="CU14" s="460"/>
      <c r="CV14" s="460"/>
      <c r="CW14" s="460"/>
      <c r="CX14" s="460"/>
      <c r="CY14" s="460"/>
      <c r="CZ14" s="460"/>
      <c r="DA14" s="460"/>
      <c r="DB14" s="460"/>
      <c r="DC14" s="460"/>
      <c r="DD14" s="460"/>
      <c r="DE14" s="460"/>
      <c r="DF14" s="460"/>
      <c r="DG14" s="460"/>
      <c r="DH14" s="460"/>
      <c r="DI14" s="460"/>
      <c r="DJ14" s="461"/>
      <c r="DK14" s="71">
        <v>221000</v>
      </c>
      <c r="DL14" s="71">
        <v>0</v>
      </c>
      <c r="DM14" s="71">
        <f>CP14-DK14-DL14</f>
        <v>0</v>
      </c>
    </row>
    <row r="15" spans="1:117" s="72" customFormat="1" ht="15" customHeight="1" x14ac:dyDescent="0.2">
      <c r="A15" s="483" t="s">
        <v>397</v>
      </c>
      <c r="B15" s="483"/>
      <c r="C15" s="483"/>
      <c r="D15" s="483"/>
      <c r="E15" s="484"/>
      <c r="F15" s="458" t="s">
        <v>457</v>
      </c>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5"/>
      <c r="BL15" s="476"/>
      <c r="BM15" s="477"/>
      <c r="BN15" s="477"/>
      <c r="BO15" s="477"/>
      <c r="BP15" s="477"/>
      <c r="BQ15" s="477"/>
      <c r="BR15" s="477"/>
      <c r="BS15" s="477"/>
      <c r="BT15" s="477"/>
      <c r="BU15" s="477"/>
      <c r="BV15" s="477"/>
      <c r="BW15" s="477"/>
      <c r="BX15" s="477"/>
      <c r="BY15" s="477"/>
      <c r="BZ15" s="477"/>
      <c r="CA15" s="478"/>
      <c r="CB15" s="473">
        <v>12</v>
      </c>
      <c r="CC15" s="474"/>
      <c r="CD15" s="474"/>
      <c r="CE15" s="474"/>
      <c r="CF15" s="474"/>
      <c r="CG15" s="474"/>
      <c r="CH15" s="474"/>
      <c r="CI15" s="474"/>
      <c r="CJ15" s="474"/>
      <c r="CK15" s="474"/>
      <c r="CL15" s="474"/>
      <c r="CM15" s="474"/>
      <c r="CN15" s="474"/>
      <c r="CO15" s="475"/>
      <c r="CP15" s="459">
        <v>125448</v>
      </c>
      <c r="CQ15" s="460"/>
      <c r="CR15" s="460"/>
      <c r="CS15" s="460"/>
      <c r="CT15" s="460"/>
      <c r="CU15" s="460"/>
      <c r="CV15" s="460"/>
      <c r="CW15" s="460"/>
      <c r="CX15" s="460"/>
      <c r="CY15" s="460"/>
      <c r="CZ15" s="460"/>
      <c r="DA15" s="460"/>
      <c r="DB15" s="460"/>
      <c r="DC15" s="460"/>
      <c r="DD15" s="460"/>
      <c r="DE15" s="460"/>
      <c r="DF15" s="460"/>
      <c r="DG15" s="460"/>
      <c r="DH15" s="460"/>
      <c r="DI15" s="460"/>
      <c r="DJ15" s="461"/>
      <c r="DK15" s="71">
        <v>125448</v>
      </c>
      <c r="DL15" s="71">
        <v>0</v>
      </c>
      <c r="DM15" s="71">
        <f>CP15-DK15-DL15</f>
        <v>0</v>
      </c>
    </row>
    <row r="16" spans="1:117" s="72" customFormat="1" ht="27" customHeight="1" x14ac:dyDescent="0.2">
      <c r="A16" s="483" t="s">
        <v>399</v>
      </c>
      <c r="B16" s="483"/>
      <c r="C16" s="483"/>
      <c r="D16" s="483"/>
      <c r="E16" s="484"/>
      <c r="F16" s="458" t="s">
        <v>458</v>
      </c>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5"/>
      <c r="BL16" s="476"/>
      <c r="BM16" s="477"/>
      <c r="BN16" s="477"/>
      <c r="BO16" s="477"/>
      <c r="BP16" s="477"/>
      <c r="BQ16" s="477"/>
      <c r="BR16" s="477"/>
      <c r="BS16" s="477"/>
      <c r="BT16" s="477"/>
      <c r="BU16" s="477"/>
      <c r="BV16" s="477"/>
      <c r="BW16" s="477"/>
      <c r="BX16" s="477"/>
      <c r="BY16" s="477"/>
      <c r="BZ16" s="477"/>
      <c r="CA16" s="478"/>
      <c r="CB16" s="473">
        <v>12</v>
      </c>
      <c r="CC16" s="474"/>
      <c r="CD16" s="474"/>
      <c r="CE16" s="474"/>
      <c r="CF16" s="474"/>
      <c r="CG16" s="474"/>
      <c r="CH16" s="474"/>
      <c r="CI16" s="474"/>
      <c r="CJ16" s="474"/>
      <c r="CK16" s="474"/>
      <c r="CL16" s="474"/>
      <c r="CM16" s="474"/>
      <c r="CN16" s="474"/>
      <c r="CO16" s="475"/>
      <c r="CP16" s="459">
        <f>511680</f>
        <v>511680</v>
      </c>
      <c r="CQ16" s="460"/>
      <c r="CR16" s="460"/>
      <c r="CS16" s="460"/>
      <c r="CT16" s="460"/>
      <c r="CU16" s="460"/>
      <c r="CV16" s="460"/>
      <c r="CW16" s="460"/>
      <c r="CX16" s="460"/>
      <c r="CY16" s="460"/>
      <c r="CZ16" s="460"/>
      <c r="DA16" s="460"/>
      <c r="DB16" s="460"/>
      <c r="DC16" s="460"/>
      <c r="DD16" s="460"/>
      <c r="DE16" s="460"/>
      <c r="DF16" s="460"/>
      <c r="DG16" s="460"/>
      <c r="DH16" s="460"/>
      <c r="DI16" s="460"/>
      <c r="DJ16" s="461"/>
      <c r="DK16" s="71">
        <v>511680</v>
      </c>
      <c r="DL16" s="71">
        <v>0</v>
      </c>
      <c r="DM16" s="71">
        <f>CP16-DK16-DL16</f>
        <v>0</v>
      </c>
    </row>
    <row r="17" spans="1:117" s="72" customFormat="1" ht="15" customHeight="1" x14ac:dyDescent="0.2">
      <c r="A17" s="483" t="s">
        <v>401</v>
      </c>
      <c r="B17" s="483"/>
      <c r="C17" s="483"/>
      <c r="D17" s="483"/>
      <c r="E17" s="484"/>
      <c r="F17" s="458" t="s">
        <v>459</v>
      </c>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5"/>
      <c r="BL17" s="476"/>
      <c r="BM17" s="477"/>
      <c r="BN17" s="477"/>
      <c r="BO17" s="477"/>
      <c r="BP17" s="477"/>
      <c r="BQ17" s="477"/>
      <c r="BR17" s="477"/>
      <c r="BS17" s="477"/>
      <c r="BT17" s="477"/>
      <c r="BU17" s="477"/>
      <c r="BV17" s="477"/>
      <c r="BW17" s="477"/>
      <c r="BX17" s="477"/>
      <c r="BY17" s="477"/>
      <c r="BZ17" s="477"/>
      <c r="CA17" s="478"/>
      <c r="CB17" s="473">
        <v>12</v>
      </c>
      <c r="CC17" s="474"/>
      <c r="CD17" s="474"/>
      <c r="CE17" s="474"/>
      <c r="CF17" s="474"/>
      <c r="CG17" s="474"/>
      <c r="CH17" s="474"/>
      <c r="CI17" s="474"/>
      <c r="CJ17" s="474"/>
      <c r="CK17" s="474"/>
      <c r="CL17" s="474"/>
      <c r="CM17" s="474"/>
      <c r="CN17" s="474"/>
      <c r="CO17" s="475"/>
      <c r="CP17" s="459">
        <v>14403</v>
      </c>
      <c r="CQ17" s="460"/>
      <c r="CR17" s="460"/>
      <c r="CS17" s="460"/>
      <c r="CT17" s="460"/>
      <c r="CU17" s="460"/>
      <c r="CV17" s="460"/>
      <c r="CW17" s="460"/>
      <c r="CX17" s="460"/>
      <c r="CY17" s="460"/>
      <c r="CZ17" s="460"/>
      <c r="DA17" s="460"/>
      <c r="DB17" s="460"/>
      <c r="DC17" s="460"/>
      <c r="DD17" s="460"/>
      <c r="DE17" s="460"/>
      <c r="DF17" s="460"/>
      <c r="DG17" s="460"/>
      <c r="DH17" s="460"/>
      <c r="DI17" s="460"/>
      <c r="DJ17" s="461"/>
      <c r="DK17" s="71">
        <v>14403</v>
      </c>
      <c r="DL17" s="71">
        <v>0</v>
      </c>
      <c r="DM17" s="71">
        <f t="shared" ref="DM17:DM25" si="1">CP17-DK17-DL17</f>
        <v>0</v>
      </c>
    </row>
    <row r="18" spans="1:117" s="72" customFormat="1" ht="15" customHeight="1" x14ac:dyDescent="0.2">
      <c r="A18" s="484" t="s">
        <v>460</v>
      </c>
      <c r="B18" s="485"/>
      <c r="C18" s="485"/>
      <c r="D18" s="485"/>
      <c r="E18" s="486"/>
      <c r="F18" s="458" t="s">
        <v>461</v>
      </c>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5"/>
      <c r="BL18" s="476"/>
      <c r="BM18" s="477"/>
      <c r="BN18" s="477"/>
      <c r="BO18" s="477"/>
      <c r="BP18" s="477"/>
      <c r="BQ18" s="477"/>
      <c r="BR18" s="477"/>
      <c r="BS18" s="477"/>
      <c r="BT18" s="477"/>
      <c r="BU18" s="477"/>
      <c r="BV18" s="477"/>
      <c r="BW18" s="477"/>
      <c r="BX18" s="477"/>
      <c r="BY18" s="477"/>
      <c r="BZ18" s="477"/>
      <c r="CA18" s="478"/>
      <c r="CB18" s="473">
        <v>4</v>
      </c>
      <c r="CC18" s="474"/>
      <c r="CD18" s="474"/>
      <c r="CE18" s="474"/>
      <c r="CF18" s="474"/>
      <c r="CG18" s="474"/>
      <c r="CH18" s="474"/>
      <c r="CI18" s="474"/>
      <c r="CJ18" s="474"/>
      <c r="CK18" s="474"/>
      <c r="CL18" s="474"/>
      <c r="CM18" s="474"/>
      <c r="CN18" s="474"/>
      <c r="CO18" s="475"/>
      <c r="CP18" s="459">
        <v>4000</v>
      </c>
      <c r="CQ18" s="460"/>
      <c r="CR18" s="460"/>
      <c r="CS18" s="460"/>
      <c r="CT18" s="460"/>
      <c r="CU18" s="460"/>
      <c r="CV18" s="460"/>
      <c r="CW18" s="460"/>
      <c r="CX18" s="460"/>
      <c r="CY18" s="460"/>
      <c r="CZ18" s="460"/>
      <c r="DA18" s="460"/>
      <c r="DB18" s="460"/>
      <c r="DC18" s="460"/>
      <c r="DD18" s="460"/>
      <c r="DE18" s="460"/>
      <c r="DF18" s="460"/>
      <c r="DG18" s="460"/>
      <c r="DH18" s="460"/>
      <c r="DI18" s="460"/>
      <c r="DJ18" s="461"/>
      <c r="DK18" s="71">
        <v>0</v>
      </c>
      <c r="DL18" s="71">
        <v>0</v>
      </c>
      <c r="DM18" s="71">
        <f t="shared" si="1"/>
        <v>4000</v>
      </c>
    </row>
    <row r="19" spans="1:117" s="72" customFormat="1" ht="30" customHeight="1" x14ac:dyDescent="0.2">
      <c r="A19" s="483" t="s">
        <v>462</v>
      </c>
      <c r="B19" s="483"/>
      <c r="C19" s="483"/>
      <c r="D19" s="483"/>
      <c r="E19" s="484"/>
      <c r="F19" s="458" t="s">
        <v>463</v>
      </c>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5"/>
      <c r="BL19" s="476"/>
      <c r="BM19" s="477"/>
      <c r="BN19" s="477"/>
      <c r="BO19" s="477"/>
      <c r="BP19" s="477"/>
      <c r="BQ19" s="477"/>
      <c r="BR19" s="477"/>
      <c r="BS19" s="477"/>
      <c r="BT19" s="477"/>
      <c r="BU19" s="477"/>
      <c r="BV19" s="477"/>
      <c r="BW19" s="477"/>
      <c r="BX19" s="477"/>
      <c r="BY19" s="477"/>
      <c r="BZ19" s="477"/>
      <c r="CA19" s="478"/>
      <c r="CB19" s="473">
        <v>2</v>
      </c>
      <c r="CC19" s="474"/>
      <c r="CD19" s="474"/>
      <c r="CE19" s="474"/>
      <c r="CF19" s="474"/>
      <c r="CG19" s="474"/>
      <c r="CH19" s="474"/>
      <c r="CI19" s="474"/>
      <c r="CJ19" s="474"/>
      <c r="CK19" s="474"/>
      <c r="CL19" s="474"/>
      <c r="CM19" s="474"/>
      <c r="CN19" s="474"/>
      <c r="CO19" s="475"/>
      <c r="CP19" s="459">
        <v>55000</v>
      </c>
      <c r="CQ19" s="460"/>
      <c r="CR19" s="460"/>
      <c r="CS19" s="460"/>
      <c r="CT19" s="460"/>
      <c r="CU19" s="460"/>
      <c r="CV19" s="460"/>
      <c r="CW19" s="460"/>
      <c r="CX19" s="460"/>
      <c r="CY19" s="460"/>
      <c r="CZ19" s="460"/>
      <c r="DA19" s="460"/>
      <c r="DB19" s="460"/>
      <c r="DC19" s="460"/>
      <c r="DD19" s="460"/>
      <c r="DE19" s="460"/>
      <c r="DF19" s="460"/>
      <c r="DG19" s="460"/>
      <c r="DH19" s="460"/>
      <c r="DI19" s="460"/>
      <c r="DJ19" s="461"/>
      <c r="DK19" s="71">
        <v>55000</v>
      </c>
      <c r="DL19" s="71">
        <v>0</v>
      </c>
      <c r="DM19" s="71">
        <f t="shared" si="1"/>
        <v>0</v>
      </c>
    </row>
    <row r="20" spans="1:117" s="72" customFormat="1" ht="12.75" x14ac:dyDescent="0.2">
      <c r="A20" s="484" t="s">
        <v>465</v>
      </c>
      <c r="B20" s="485"/>
      <c r="C20" s="485"/>
      <c r="D20" s="485"/>
      <c r="E20" s="486"/>
      <c r="F20" s="458" t="s">
        <v>464</v>
      </c>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5"/>
      <c r="BL20" s="476"/>
      <c r="BM20" s="477"/>
      <c r="BN20" s="477"/>
      <c r="BO20" s="477"/>
      <c r="BP20" s="477"/>
      <c r="BQ20" s="477"/>
      <c r="BR20" s="477"/>
      <c r="BS20" s="477"/>
      <c r="BT20" s="477"/>
      <c r="BU20" s="477"/>
      <c r="BV20" s="477"/>
      <c r="BW20" s="477"/>
      <c r="BX20" s="477"/>
      <c r="BY20" s="477"/>
      <c r="BZ20" s="477"/>
      <c r="CA20" s="478"/>
      <c r="CB20" s="473">
        <v>4</v>
      </c>
      <c r="CC20" s="474"/>
      <c r="CD20" s="474"/>
      <c r="CE20" s="474"/>
      <c r="CF20" s="474"/>
      <c r="CG20" s="474"/>
      <c r="CH20" s="474"/>
      <c r="CI20" s="474"/>
      <c r="CJ20" s="474"/>
      <c r="CK20" s="474"/>
      <c r="CL20" s="474"/>
      <c r="CM20" s="474"/>
      <c r="CN20" s="474"/>
      <c r="CO20" s="475"/>
      <c r="CP20" s="459">
        <v>980</v>
      </c>
      <c r="CQ20" s="460"/>
      <c r="CR20" s="460"/>
      <c r="CS20" s="460"/>
      <c r="CT20" s="460"/>
      <c r="CU20" s="460"/>
      <c r="CV20" s="460"/>
      <c r="CW20" s="460"/>
      <c r="CX20" s="460"/>
      <c r="CY20" s="460"/>
      <c r="CZ20" s="460"/>
      <c r="DA20" s="460"/>
      <c r="DB20" s="460"/>
      <c r="DC20" s="460"/>
      <c r="DD20" s="460"/>
      <c r="DE20" s="460"/>
      <c r="DF20" s="460"/>
      <c r="DG20" s="460"/>
      <c r="DH20" s="460"/>
      <c r="DI20" s="460"/>
      <c r="DJ20" s="461"/>
      <c r="DK20" s="71">
        <v>980</v>
      </c>
      <c r="DL20" s="71">
        <v>0</v>
      </c>
      <c r="DM20" s="71">
        <f t="shared" si="1"/>
        <v>0</v>
      </c>
    </row>
    <row r="21" spans="1:117" s="72" customFormat="1" ht="12.75" x14ac:dyDescent="0.2">
      <c r="A21" s="483" t="s">
        <v>466</v>
      </c>
      <c r="B21" s="483"/>
      <c r="C21" s="483"/>
      <c r="D21" s="483"/>
      <c r="E21" s="484"/>
      <c r="F21" s="458" t="s">
        <v>467</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5"/>
      <c r="BL21" s="476"/>
      <c r="BM21" s="477"/>
      <c r="BN21" s="477"/>
      <c r="BO21" s="477"/>
      <c r="BP21" s="477"/>
      <c r="BQ21" s="477"/>
      <c r="BR21" s="477"/>
      <c r="BS21" s="477"/>
      <c r="BT21" s="477"/>
      <c r="BU21" s="477"/>
      <c r="BV21" s="477"/>
      <c r="BW21" s="477"/>
      <c r="BX21" s="477"/>
      <c r="BY21" s="477"/>
      <c r="BZ21" s="477"/>
      <c r="CA21" s="478"/>
      <c r="CB21" s="473">
        <v>4</v>
      </c>
      <c r="CC21" s="474"/>
      <c r="CD21" s="474"/>
      <c r="CE21" s="474"/>
      <c r="CF21" s="474"/>
      <c r="CG21" s="474"/>
      <c r="CH21" s="474"/>
      <c r="CI21" s="474"/>
      <c r="CJ21" s="474"/>
      <c r="CK21" s="474"/>
      <c r="CL21" s="474"/>
      <c r="CM21" s="474"/>
      <c r="CN21" s="474"/>
      <c r="CO21" s="475"/>
      <c r="CP21" s="459">
        <v>8760</v>
      </c>
      <c r="CQ21" s="460"/>
      <c r="CR21" s="460"/>
      <c r="CS21" s="460"/>
      <c r="CT21" s="460"/>
      <c r="CU21" s="460"/>
      <c r="CV21" s="460"/>
      <c r="CW21" s="460"/>
      <c r="CX21" s="460"/>
      <c r="CY21" s="460"/>
      <c r="CZ21" s="460"/>
      <c r="DA21" s="460"/>
      <c r="DB21" s="460"/>
      <c r="DC21" s="460"/>
      <c r="DD21" s="460"/>
      <c r="DE21" s="460"/>
      <c r="DF21" s="460"/>
      <c r="DG21" s="460"/>
      <c r="DH21" s="460"/>
      <c r="DI21" s="460"/>
      <c r="DJ21" s="461"/>
      <c r="DK21" s="71">
        <v>8760</v>
      </c>
      <c r="DL21" s="71">
        <v>0</v>
      </c>
      <c r="DM21" s="71">
        <f t="shared" si="1"/>
        <v>0</v>
      </c>
    </row>
    <row r="22" spans="1:117" s="72" customFormat="1" ht="12.75" x14ac:dyDescent="0.2">
      <c r="A22" s="484" t="s">
        <v>468</v>
      </c>
      <c r="B22" s="485"/>
      <c r="C22" s="485"/>
      <c r="D22" s="485"/>
      <c r="E22" s="486"/>
      <c r="F22" s="458" t="s">
        <v>475</v>
      </c>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5"/>
      <c r="BL22" s="476"/>
      <c r="BM22" s="477"/>
      <c r="BN22" s="477"/>
      <c r="BO22" s="477"/>
      <c r="BP22" s="477"/>
      <c r="BQ22" s="477"/>
      <c r="BR22" s="477"/>
      <c r="BS22" s="477"/>
      <c r="BT22" s="477"/>
      <c r="BU22" s="477"/>
      <c r="BV22" s="477"/>
      <c r="BW22" s="477"/>
      <c r="BX22" s="477"/>
      <c r="BY22" s="477"/>
      <c r="BZ22" s="477"/>
      <c r="CA22" s="478"/>
      <c r="CB22" s="473">
        <v>1</v>
      </c>
      <c r="CC22" s="474"/>
      <c r="CD22" s="474"/>
      <c r="CE22" s="474"/>
      <c r="CF22" s="474"/>
      <c r="CG22" s="474"/>
      <c r="CH22" s="474"/>
      <c r="CI22" s="474"/>
      <c r="CJ22" s="474"/>
      <c r="CK22" s="474"/>
      <c r="CL22" s="474"/>
      <c r="CM22" s="474"/>
      <c r="CN22" s="474"/>
      <c r="CO22" s="475"/>
      <c r="CP22" s="459">
        <v>251372</v>
      </c>
      <c r="CQ22" s="460"/>
      <c r="CR22" s="460"/>
      <c r="CS22" s="460"/>
      <c r="CT22" s="460"/>
      <c r="CU22" s="460"/>
      <c r="CV22" s="460"/>
      <c r="CW22" s="460"/>
      <c r="CX22" s="460"/>
      <c r="CY22" s="460"/>
      <c r="CZ22" s="460"/>
      <c r="DA22" s="460"/>
      <c r="DB22" s="460"/>
      <c r="DC22" s="460"/>
      <c r="DD22" s="460"/>
      <c r="DE22" s="460"/>
      <c r="DF22" s="460"/>
      <c r="DG22" s="460"/>
      <c r="DH22" s="460"/>
      <c r="DI22" s="460"/>
      <c r="DJ22" s="461"/>
      <c r="DK22" s="71">
        <v>251372</v>
      </c>
      <c r="DL22" s="71">
        <v>0</v>
      </c>
      <c r="DM22" s="71">
        <f>CP22-DK22</f>
        <v>0</v>
      </c>
    </row>
    <row r="23" spans="1:117" s="72" customFormat="1" ht="12.75" x14ac:dyDescent="0.2">
      <c r="A23" s="483" t="s">
        <v>470</v>
      </c>
      <c r="B23" s="483"/>
      <c r="C23" s="483"/>
      <c r="D23" s="483"/>
      <c r="E23" s="484"/>
      <c r="F23" s="458" t="s">
        <v>469</v>
      </c>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5"/>
      <c r="BL23" s="476"/>
      <c r="BM23" s="477"/>
      <c r="BN23" s="477"/>
      <c r="BO23" s="477"/>
      <c r="BP23" s="477"/>
      <c r="BQ23" s="477"/>
      <c r="BR23" s="477"/>
      <c r="BS23" s="477"/>
      <c r="BT23" s="477"/>
      <c r="BU23" s="477"/>
      <c r="BV23" s="477"/>
      <c r="BW23" s="477"/>
      <c r="BX23" s="477"/>
      <c r="BY23" s="477"/>
      <c r="BZ23" s="477"/>
      <c r="CA23" s="478"/>
      <c r="CB23" s="473">
        <v>5</v>
      </c>
      <c r="CC23" s="474"/>
      <c r="CD23" s="474"/>
      <c r="CE23" s="474"/>
      <c r="CF23" s="474"/>
      <c r="CG23" s="474"/>
      <c r="CH23" s="474"/>
      <c r="CI23" s="474"/>
      <c r="CJ23" s="474"/>
      <c r="CK23" s="474"/>
      <c r="CL23" s="474"/>
      <c r="CM23" s="474"/>
      <c r="CN23" s="474"/>
      <c r="CO23" s="475"/>
      <c r="CP23" s="459">
        <v>15000</v>
      </c>
      <c r="CQ23" s="460"/>
      <c r="CR23" s="460"/>
      <c r="CS23" s="460"/>
      <c r="CT23" s="460"/>
      <c r="CU23" s="460"/>
      <c r="CV23" s="460"/>
      <c r="CW23" s="460"/>
      <c r="CX23" s="460"/>
      <c r="CY23" s="460"/>
      <c r="CZ23" s="460"/>
      <c r="DA23" s="460"/>
      <c r="DB23" s="460"/>
      <c r="DC23" s="460"/>
      <c r="DD23" s="460"/>
      <c r="DE23" s="460"/>
      <c r="DF23" s="460"/>
      <c r="DG23" s="460"/>
      <c r="DH23" s="460"/>
      <c r="DI23" s="460"/>
      <c r="DJ23" s="461"/>
      <c r="DK23" s="71">
        <v>0</v>
      </c>
      <c r="DL23" s="71">
        <v>0</v>
      </c>
      <c r="DM23" s="71">
        <f t="shared" si="1"/>
        <v>15000</v>
      </c>
    </row>
    <row r="24" spans="1:117" s="72" customFormat="1" ht="12.75" x14ac:dyDescent="0.2">
      <c r="A24" s="483" t="s">
        <v>471</v>
      </c>
      <c r="B24" s="483"/>
      <c r="C24" s="483"/>
      <c r="D24" s="483"/>
      <c r="E24" s="484"/>
      <c r="F24" s="458" t="s">
        <v>473</v>
      </c>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5"/>
      <c r="BL24" s="476"/>
      <c r="BM24" s="477"/>
      <c r="BN24" s="477"/>
      <c r="BO24" s="477"/>
      <c r="BP24" s="477"/>
      <c r="BQ24" s="477"/>
      <c r="BR24" s="477"/>
      <c r="BS24" s="477"/>
      <c r="BT24" s="477"/>
      <c r="BU24" s="477"/>
      <c r="BV24" s="477"/>
      <c r="BW24" s="477"/>
      <c r="BX24" s="477"/>
      <c r="BY24" s="477"/>
      <c r="BZ24" s="477"/>
      <c r="CA24" s="478"/>
      <c r="CB24" s="473">
        <v>4</v>
      </c>
      <c r="CC24" s="474"/>
      <c r="CD24" s="474"/>
      <c r="CE24" s="474"/>
      <c r="CF24" s="474"/>
      <c r="CG24" s="474"/>
      <c r="CH24" s="474"/>
      <c r="CI24" s="474"/>
      <c r="CJ24" s="474"/>
      <c r="CK24" s="474"/>
      <c r="CL24" s="474"/>
      <c r="CM24" s="474"/>
      <c r="CN24" s="474"/>
      <c r="CO24" s="475"/>
      <c r="CP24" s="459">
        <v>4610</v>
      </c>
      <c r="CQ24" s="460"/>
      <c r="CR24" s="460"/>
      <c r="CS24" s="460"/>
      <c r="CT24" s="460"/>
      <c r="CU24" s="460"/>
      <c r="CV24" s="460"/>
      <c r="CW24" s="460"/>
      <c r="CX24" s="460"/>
      <c r="CY24" s="460"/>
      <c r="CZ24" s="460"/>
      <c r="DA24" s="460"/>
      <c r="DB24" s="460"/>
      <c r="DC24" s="460"/>
      <c r="DD24" s="460"/>
      <c r="DE24" s="460"/>
      <c r="DF24" s="460"/>
      <c r="DG24" s="460"/>
      <c r="DH24" s="460"/>
      <c r="DI24" s="460"/>
      <c r="DJ24" s="461"/>
      <c r="DK24" s="71">
        <v>4610</v>
      </c>
      <c r="DL24" s="71">
        <v>0</v>
      </c>
      <c r="DM24" s="71">
        <f t="shared" si="1"/>
        <v>0</v>
      </c>
    </row>
    <row r="25" spans="1:117" s="72" customFormat="1" ht="15" customHeight="1" x14ac:dyDescent="0.2">
      <c r="A25" s="483" t="s">
        <v>472</v>
      </c>
      <c r="B25" s="483"/>
      <c r="C25" s="483"/>
      <c r="D25" s="483"/>
      <c r="E25" s="484"/>
      <c r="F25" s="458" t="s">
        <v>474</v>
      </c>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5"/>
      <c r="BL25" s="479"/>
      <c r="BM25" s="441"/>
      <c r="BN25" s="441"/>
      <c r="BO25" s="441"/>
      <c r="BP25" s="441"/>
      <c r="BQ25" s="441"/>
      <c r="BR25" s="441"/>
      <c r="BS25" s="441"/>
      <c r="BT25" s="441"/>
      <c r="BU25" s="441"/>
      <c r="BV25" s="441"/>
      <c r="BW25" s="441"/>
      <c r="BX25" s="441"/>
      <c r="BY25" s="441"/>
      <c r="BZ25" s="441"/>
      <c r="CA25" s="442"/>
      <c r="CB25" s="473">
        <v>1</v>
      </c>
      <c r="CC25" s="474"/>
      <c r="CD25" s="474"/>
      <c r="CE25" s="474"/>
      <c r="CF25" s="474"/>
      <c r="CG25" s="474"/>
      <c r="CH25" s="474"/>
      <c r="CI25" s="474"/>
      <c r="CJ25" s="474"/>
      <c r="CK25" s="474"/>
      <c r="CL25" s="474"/>
      <c r="CM25" s="474"/>
      <c r="CN25" s="474"/>
      <c r="CO25" s="475"/>
      <c r="CP25" s="459">
        <v>31000</v>
      </c>
      <c r="CQ25" s="460"/>
      <c r="CR25" s="460"/>
      <c r="CS25" s="460"/>
      <c r="CT25" s="460"/>
      <c r="CU25" s="460"/>
      <c r="CV25" s="460"/>
      <c r="CW25" s="460"/>
      <c r="CX25" s="460"/>
      <c r="CY25" s="460"/>
      <c r="CZ25" s="460"/>
      <c r="DA25" s="460"/>
      <c r="DB25" s="460"/>
      <c r="DC25" s="460"/>
      <c r="DD25" s="460"/>
      <c r="DE25" s="460"/>
      <c r="DF25" s="460"/>
      <c r="DG25" s="460"/>
      <c r="DH25" s="460"/>
      <c r="DI25" s="460"/>
      <c r="DJ25" s="461"/>
      <c r="DK25" s="71">
        <v>0</v>
      </c>
      <c r="DL25" s="71">
        <v>0</v>
      </c>
      <c r="DM25" s="71">
        <f t="shared" si="1"/>
        <v>31000</v>
      </c>
    </row>
    <row r="26" spans="1:117" s="72" customFormat="1" ht="15" hidden="1" customHeight="1" x14ac:dyDescent="0.2">
      <c r="A26" s="430"/>
      <c r="B26" s="456"/>
      <c r="C26" s="456"/>
      <c r="D26" s="456"/>
      <c r="E26" s="457"/>
      <c r="F26" s="458"/>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5"/>
      <c r="BL26" s="459"/>
      <c r="BM26" s="460"/>
      <c r="BN26" s="460"/>
      <c r="BO26" s="460"/>
      <c r="BP26" s="460"/>
      <c r="BQ26" s="460"/>
      <c r="BR26" s="460"/>
      <c r="BS26" s="460"/>
      <c r="BT26" s="460"/>
      <c r="BU26" s="460"/>
      <c r="BV26" s="460"/>
      <c r="BW26" s="460"/>
      <c r="BX26" s="460"/>
      <c r="BY26" s="460"/>
      <c r="BZ26" s="460"/>
      <c r="CA26" s="461"/>
      <c r="CB26" s="459"/>
      <c r="CC26" s="460"/>
      <c r="CD26" s="460"/>
      <c r="CE26" s="460"/>
      <c r="CF26" s="460"/>
      <c r="CG26" s="460"/>
      <c r="CH26" s="460"/>
      <c r="CI26" s="460"/>
      <c r="CJ26" s="460"/>
      <c r="CK26" s="460"/>
      <c r="CL26" s="460"/>
      <c r="CM26" s="460"/>
      <c r="CN26" s="460"/>
      <c r="CO26" s="461"/>
      <c r="CP26" s="459"/>
      <c r="CQ26" s="460"/>
      <c r="CR26" s="460"/>
      <c r="CS26" s="460"/>
      <c r="CT26" s="460"/>
      <c r="CU26" s="460"/>
      <c r="CV26" s="460"/>
      <c r="CW26" s="460"/>
      <c r="CX26" s="460"/>
      <c r="CY26" s="460"/>
      <c r="CZ26" s="460"/>
      <c r="DA26" s="460"/>
      <c r="DB26" s="460"/>
      <c r="DC26" s="460"/>
      <c r="DD26" s="460"/>
      <c r="DE26" s="460"/>
      <c r="DF26" s="460"/>
      <c r="DG26" s="460"/>
      <c r="DH26" s="460"/>
      <c r="DI26" s="460"/>
      <c r="DJ26" s="461"/>
      <c r="DK26" s="71"/>
      <c r="DL26" s="71"/>
      <c r="DM26" s="71">
        <f t="shared" ref="DM26:DM41" si="2">CP26-DK26</f>
        <v>0</v>
      </c>
    </row>
    <row r="27" spans="1:117" s="72" customFormat="1" ht="15" hidden="1" customHeight="1" x14ac:dyDescent="0.2">
      <c r="A27" s="430"/>
      <c r="B27" s="456"/>
      <c r="C27" s="456"/>
      <c r="D27" s="456"/>
      <c r="E27" s="457"/>
      <c r="F27" s="458"/>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5"/>
      <c r="BL27" s="459"/>
      <c r="BM27" s="460"/>
      <c r="BN27" s="460"/>
      <c r="BO27" s="460"/>
      <c r="BP27" s="460"/>
      <c r="BQ27" s="460"/>
      <c r="BR27" s="460"/>
      <c r="BS27" s="460"/>
      <c r="BT27" s="460"/>
      <c r="BU27" s="460"/>
      <c r="BV27" s="460"/>
      <c r="BW27" s="460"/>
      <c r="BX27" s="460"/>
      <c r="BY27" s="460"/>
      <c r="BZ27" s="460"/>
      <c r="CA27" s="461"/>
      <c r="CB27" s="459"/>
      <c r="CC27" s="460"/>
      <c r="CD27" s="460"/>
      <c r="CE27" s="460"/>
      <c r="CF27" s="460"/>
      <c r="CG27" s="460"/>
      <c r="CH27" s="460"/>
      <c r="CI27" s="460"/>
      <c r="CJ27" s="460"/>
      <c r="CK27" s="460"/>
      <c r="CL27" s="460"/>
      <c r="CM27" s="460"/>
      <c r="CN27" s="460"/>
      <c r="CO27" s="461"/>
      <c r="CP27" s="459"/>
      <c r="CQ27" s="460"/>
      <c r="CR27" s="460"/>
      <c r="CS27" s="460"/>
      <c r="CT27" s="460"/>
      <c r="CU27" s="460"/>
      <c r="CV27" s="460"/>
      <c r="CW27" s="460"/>
      <c r="CX27" s="460"/>
      <c r="CY27" s="460"/>
      <c r="CZ27" s="460"/>
      <c r="DA27" s="460"/>
      <c r="DB27" s="460"/>
      <c r="DC27" s="460"/>
      <c r="DD27" s="460"/>
      <c r="DE27" s="460"/>
      <c r="DF27" s="460"/>
      <c r="DG27" s="460"/>
      <c r="DH27" s="460"/>
      <c r="DI27" s="460"/>
      <c r="DJ27" s="461"/>
      <c r="DK27" s="71"/>
      <c r="DL27" s="71"/>
      <c r="DM27" s="71">
        <f t="shared" si="2"/>
        <v>0</v>
      </c>
    </row>
    <row r="28" spans="1:117" s="72" customFormat="1" ht="15" hidden="1" customHeight="1" x14ac:dyDescent="0.2">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5"/>
      <c r="BL28" s="459"/>
      <c r="BM28" s="460"/>
      <c r="BN28" s="460"/>
      <c r="BO28" s="460"/>
      <c r="BP28" s="460"/>
      <c r="BQ28" s="460"/>
      <c r="BR28" s="460"/>
      <c r="BS28" s="460"/>
      <c r="BT28" s="460"/>
      <c r="BU28" s="460"/>
      <c r="BV28" s="460"/>
      <c r="BW28" s="460"/>
      <c r="BX28" s="460"/>
      <c r="BY28" s="460"/>
      <c r="BZ28" s="460"/>
      <c r="CA28" s="461"/>
      <c r="CB28" s="459"/>
      <c r="CC28" s="460"/>
      <c r="CD28" s="460"/>
      <c r="CE28" s="460"/>
      <c r="CF28" s="460"/>
      <c r="CG28" s="460"/>
      <c r="CH28" s="460"/>
      <c r="CI28" s="460"/>
      <c r="CJ28" s="460"/>
      <c r="CK28" s="460"/>
      <c r="CL28" s="460"/>
      <c r="CM28" s="460"/>
      <c r="CN28" s="460"/>
      <c r="CO28" s="461"/>
      <c r="CP28" s="459"/>
      <c r="CQ28" s="460"/>
      <c r="CR28" s="460"/>
      <c r="CS28" s="460"/>
      <c r="CT28" s="460"/>
      <c r="CU28" s="460"/>
      <c r="CV28" s="460"/>
      <c r="CW28" s="460"/>
      <c r="CX28" s="460"/>
      <c r="CY28" s="460"/>
      <c r="CZ28" s="460"/>
      <c r="DA28" s="460"/>
      <c r="DB28" s="460"/>
      <c r="DC28" s="460"/>
      <c r="DD28" s="460"/>
      <c r="DE28" s="460"/>
      <c r="DF28" s="460"/>
      <c r="DG28" s="460"/>
      <c r="DH28" s="460"/>
      <c r="DI28" s="460"/>
      <c r="DJ28" s="461"/>
      <c r="DK28" s="71"/>
      <c r="DL28" s="71"/>
      <c r="DM28" s="71">
        <f t="shared" si="2"/>
        <v>0</v>
      </c>
    </row>
    <row r="29" spans="1:117" s="72" customFormat="1" ht="15" hidden="1" customHeight="1" x14ac:dyDescent="0.2">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5"/>
      <c r="BL29" s="459"/>
      <c r="BM29" s="460"/>
      <c r="BN29" s="460"/>
      <c r="BO29" s="460"/>
      <c r="BP29" s="460"/>
      <c r="BQ29" s="460"/>
      <c r="BR29" s="460"/>
      <c r="BS29" s="460"/>
      <c r="BT29" s="460"/>
      <c r="BU29" s="460"/>
      <c r="BV29" s="460"/>
      <c r="BW29" s="460"/>
      <c r="BX29" s="460"/>
      <c r="BY29" s="460"/>
      <c r="BZ29" s="460"/>
      <c r="CA29" s="461"/>
      <c r="CB29" s="459"/>
      <c r="CC29" s="460"/>
      <c r="CD29" s="460"/>
      <c r="CE29" s="460"/>
      <c r="CF29" s="460"/>
      <c r="CG29" s="460"/>
      <c r="CH29" s="460"/>
      <c r="CI29" s="460"/>
      <c r="CJ29" s="460"/>
      <c r="CK29" s="460"/>
      <c r="CL29" s="460"/>
      <c r="CM29" s="460"/>
      <c r="CN29" s="460"/>
      <c r="CO29" s="461"/>
      <c r="CP29" s="459"/>
      <c r="CQ29" s="460"/>
      <c r="CR29" s="460"/>
      <c r="CS29" s="460"/>
      <c r="CT29" s="460"/>
      <c r="CU29" s="460"/>
      <c r="CV29" s="460"/>
      <c r="CW29" s="460"/>
      <c r="CX29" s="460"/>
      <c r="CY29" s="460"/>
      <c r="CZ29" s="460"/>
      <c r="DA29" s="460"/>
      <c r="DB29" s="460"/>
      <c r="DC29" s="460"/>
      <c r="DD29" s="460"/>
      <c r="DE29" s="460"/>
      <c r="DF29" s="460"/>
      <c r="DG29" s="460"/>
      <c r="DH29" s="460"/>
      <c r="DI29" s="460"/>
      <c r="DJ29" s="461"/>
      <c r="DK29" s="71"/>
      <c r="DL29" s="71"/>
      <c r="DM29" s="71">
        <f t="shared" si="2"/>
        <v>0</v>
      </c>
    </row>
    <row r="30" spans="1:117" s="72" customFormat="1" ht="15" hidden="1" customHeight="1" x14ac:dyDescent="0.2">
      <c r="A30" s="430"/>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5"/>
      <c r="BL30" s="459"/>
      <c r="BM30" s="460"/>
      <c r="BN30" s="460"/>
      <c r="BO30" s="460"/>
      <c r="BP30" s="460"/>
      <c r="BQ30" s="460"/>
      <c r="BR30" s="460"/>
      <c r="BS30" s="460"/>
      <c r="BT30" s="460"/>
      <c r="BU30" s="460"/>
      <c r="BV30" s="460"/>
      <c r="BW30" s="460"/>
      <c r="BX30" s="460"/>
      <c r="BY30" s="460"/>
      <c r="BZ30" s="460"/>
      <c r="CA30" s="461"/>
      <c r="CB30" s="459"/>
      <c r="CC30" s="460"/>
      <c r="CD30" s="460"/>
      <c r="CE30" s="460"/>
      <c r="CF30" s="460"/>
      <c r="CG30" s="460"/>
      <c r="CH30" s="460"/>
      <c r="CI30" s="460"/>
      <c r="CJ30" s="460"/>
      <c r="CK30" s="460"/>
      <c r="CL30" s="460"/>
      <c r="CM30" s="460"/>
      <c r="CN30" s="460"/>
      <c r="CO30" s="461"/>
      <c r="CP30" s="459"/>
      <c r="CQ30" s="460"/>
      <c r="CR30" s="460"/>
      <c r="CS30" s="460"/>
      <c r="CT30" s="460"/>
      <c r="CU30" s="460"/>
      <c r="CV30" s="460"/>
      <c r="CW30" s="460"/>
      <c r="CX30" s="460"/>
      <c r="CY30" s="460"/>
      <c r="CZ30" s="460"/>
      <c r="DA30" s="460"/>
      <c r="DB30" s="460"/>
      <c r="DC30" s="460"/>
      <c r="DD30" s="460"/>
      <c r="DE30" s="460"/>
      <c r="DF30" s="460"/>
      <c r="DG30" s="460"/>
      <c r="DH30" s="460"/>
      <c r="DI30" s="460"/>
      <c r="DJ30" s="461"/>
      <c r="DK30" s="71"/>
      <c r="DL30" s="71"/>
      <c r="DM30" s="71">
        <f t="shared" si="2"/>
        <v>0</v>
      </c>
    </row>
    <row r="31" spans="1:117" s="72" customFormat="1" ht="15" hidden="1" customHeight="1" x14ac:dyDescent="0.2">
      <c r="A31" s="430"/>
      <c r="B31" s="456"/>
      <c r="C31" s="456"/>
      <c r="D31" s="456"/>
      <c r="E31" s="457"/>
      <c r="F31" s="458"/>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5"/>
      <c r="BL31" s="459"/>
      <c r="BM31" s="460"/>
      <c r="BN31" s="460"/>
      <c r="BO31" s="460"/>
      <c r="BP31" s="460"/>
      <c r="BQ31" s="460"/>
      <c r="BR31" s="460"/>
      <c r="BS31" s="460"/>
      <c r="BT31" s="460"/>
      <c r="BU31" s="460"/>
      <c r="BV31" s="460"/>
      <c r="BW31" s="460"/>
      <c r="BX31" s="460"/>
      <c r="BY31" s="460"/>
      <c r="BZ31" s="460"/>
      <c r="CA31" s="461"/>
      <c r="CB31" s="459"/>
      <c r="CC31" s="460"/>
      <c r="CD31" s="460"/>
      <c r="CE31" s="460"/>
      <c r="CF31" s="460"/>
      <c r="CG31" s="460"/>
      <c r="CH31" s="460"/>
      <c r="CI31" s="460"/>
      <c r="CJ31" s="460"/>
      <c r="CK31" s="460"/>
      <c r="CL31" s="460"/>
      <c r="CM31" s="460"/>
      <c r="CN31" s="460"/>
      <c r="CO31" s="461"/>
      <c r="CP31" s="459"/>
      <c r="CQ31" s="460"/>
      <c r="CR31" s="460"/>
      <c r="CS31" s="460"/>
      <c r="CT31" s="460"/>
      <c r="CU31" s="460"/>
      <c r="CV31" s="460"/>
      <c r="CW31" s="460"/>
      <c r="CX31" s="460"/>
      <c r="CY31" s="460"/>
      <c r="CZ31" s="460"/>
      <c r="DA31" s="460"/>
      <c r="DB31" s="460"/>
      <c r="DC31" s="460"/>
      <c r="DD31" s="460"/>
      <c r="DE31" s="460"/>
      <c r="DF31" s="460"/>
      <c r="DG31" s="460"/>
      <c r="DH31" s="460"/>
      <c r="DI31" s="460"/>
      <c r="DJ31" s="461"/>
      <c r="DK31" s="71"/>
      <c r="DL31" s="71"/>
      <c r="DM31" s="71">
        <f t="shared" si="2"/>
        <v>0</v>
      </c>
    </row>
    <row r="32" spans="1:117" s="72" customFormat="1" ht="15" hidden="1" customHeight="1" x14ac:dyDescent="0.2">
      <c r="A32" s="430"/>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5"/>
      <c r="BL32" s="459"/>
      <c r="BM32" s="460"/>
      <c r="BN32" s="460"/>
      <c r="BO32" s="460"/>
      <c r="BP32" s="460"/>
      <c r="BQ32" s="460"/>
      <c r="BR32" s="460"/>
      <c r="BS32" s="460"/>
      <c r="BT32" s="460"/>
      <c r="BU32" s="460"/>
      <c r="BV32" s="460"/>
      <c r="BW32" s="460"/>
      <c r="BX32" s="460"/>
      <c r="BY32" s="460"/>
      <c r="BZ32" s="460"/>
      <c r="CA32" s="461"/>
      <c r="CB32" s="459"/>
      <c r="CC32" s="460"/>
      <c r="CD32" s="460"/>
      <c r="CE32" s="460"/>
      <c r="CF32" s="460"/>
      <c r="CG32" s="460"/>
      <c r="CH32" s="460"/>
      <c r="CI32" s="460"/>
      <c r="CJ32" s="460"/>
      <c r="CK32" s="460"/>
      <c r="CL32" s="460"/>
      <c r="CM32" s="460"/>
      <c r="CN32" s="460"/>
      <c r="CO32" s="461"/>
      <c r="CP32" s="459"/>
      <c r="CQ32" s="460"/>
      <c r="CR32" s="460"/>
      <c r="CS32" s="460"/>
      <c r="CT32" s="460"/>
      <c r="CU32" s="460"/>
      <c r="CV32" s="460"/>
      <c r="CW32" s="460"/>
      <c r="CX32" s="460"/>
      <c r="CY32" s="460"/>
      <c r="CZ32" s="460"/>
      <c r="DA32" s="460"/>
      <c r="DB32" s="460"/>
      <c r="DC32" s="460"/>
      <c r="DD32" s="460"/>
      <c r="DE32" s="460"/>
      <c r="DF32" s="460"/>
      <c r="DG32" s="460"/>
      <c r="DH32" s="460"/>
      <c r="DI32" s="460"/>
      <c r="DJ32" s="461"/>
      <c r="DK32" s="71"/>
      <c r="DL32" s="71"/>
      <c r="DM32" s="71">
        <f t="shared" si="2"/>
        <v>0</v>
      </c>
    </row>
    <row r="33" spans="1:117" s="72" customFormat="1" ht="15" hidden="1" customHeight="1" x14ac:dyDescent="0.2">
      <c r="A33" s="430"/>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5"/>
      <c r="BL33" s="459"/>
      <c r="BM33" s="460"/>
      <c r="BN33" s="460"/>
      <c r="BO33" s="460"/>
      <c r="BP33" s="460"/>
      <c r="BQ33" s="460"/>
      <c r="BR33" s="460"/>
      <c r="BS33" s="460"/>
      <c r="BT33" s="460"/>
      <c r="BU33" s="460"/>
      <c r="BV33" s="460"/>
      <c r="BW33" s="460"/>
      <c r="BX33" s="460"/>
      <c r="BY33" s="460"/>
      <c r="BZ33" s="460"/>
      <c r="CA33" s="461"/>
      <c r="CB33" s="459"/>
      <c r="CC33" s="460"/>
      <c r="CD33" s="460"/>
      <c r="CE33" s="460"/>
      <c r="CF33" s="460"/>
      <c r="CG33" s="460"/>
      <c r="CH33" s="460"/>
      <c r="CI33" s="460"/>
      <c r="CJ33" s="460"/>
      <c r="CK33" s="460"/>
      <c r="CL33" s="460"/>
      <c r="CM33" s="460"/>
      <c r="CN33" s="460"/>
      <c r="CO33" s="461"/>
      <c r="CP33" s="459"/>
      <c r="CQ33" s="460"/>
      <c r="CR33" s="460"/>
      <c r="CS33" s="460"/>
      <c r="CT33" s="460"/>
      <c r="CU33" s="460"/>
      <c r="CV33" s="460"/>
      <c r="CW33" s="460"/>
      <c r="CX33" s="460"/>
      <c r="CY33" s="460"/>
      <c r="CZ33" s="460"/>
      <c r="DA33" s="460"/>
      <c r="DB33" s="460"/>
      <c r="DC33" s="460"/>
      <c r="DD33" s="460"/>
      <c r="DE33" s="460"/>
      <c r="DF33" s="460"/>
      <c r="DG33" s="460"/>
      <c r="DH33" s="460"/>
      <c r="DI33" s="460"/>
      <c r="DJ33" s="461"/>
      <c r="DK33" s="71"/>
      <c r="DL33" s="71"/>
      <c r="DM33" s="71">
        <f t="shared" si="2"/>
        <v>0</v>
      </c>
    </row>
    <row r="34" spans="1:117" s="72" customFormat="1" ht="15" hidden="1" customHeight="1" x14ac:dyDescent="0.2">
      <c r="A34" s="430"/>
      <c r="B34" s="456"/>
      <c r="C34" s="456"/>
      <c r="D34" s="456"/>
      <c r="E34" s="457"/>
      <c r="F34" s="458"/>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5"/>
      <c r="BL34" s="459"/>
      <c r="BM34" s="460"/>
      <c r="BN34" s="460"/>
      <c r="BO34" s="460"/>
      <c r="BP34" s="460"/>
      <c r="BQ34" s="460"/>
      <c r="BR34" s="460"/>
      <c r="BS34" s="460"/>
      <c r="BT34" s="460"/>
      <c r="BU34" s="460"/>
      <c r="BV34" s="460"/>
      <c r="BW34" s="460"/>
      <c r="BX34" s="460"/>
      <c r="BY34" s="460"/>
      <c r="BZ34" s="460"/>
      <c r="CA34" s="461"/>
      <c r="CB34" s="459"/>
      <c r="CC34" s="460"/>
      <c r="CD34" s="460"/>
      <c r="CE34" s="460"/>
      <c r="CF34" s="460"/>
      <c r="CG34" s="460"/>
      <c r="CH34" s="460"/>
      <c r="CI34" s="460"/>
      <c r="CJ34" s="460"/>
      <c r="CK34" s="460"/>
      <c r="CL34" s="460"/>
      <c r="CM34" s="460"/>
      <c r="CN34" s="460"/>
      <c r="CO34" s="461"/>
      <c r="CP34" s="459"/>
      <c r="CQ34" s="460"/>
      <c r="CR34" s="460"/>
      <c r="CS34" s="460"/>
      <c r="CT34" s="460"/>
      <c r="CU34" s="460"/>
      <c r="CV34" s="460"/>
      <c r="CW34" s="460"/>
      <c r="CX34" s="460"/>
      <c r="CY34" s="460"/>
      <c r="CZ34" s="460"/>
      <c r="DA34" s="460"/>
      <c r="DB34" s="460"/>
      <c r="DC34" s="460"/>
      <c r="DD34" s="460"/>
      <c r="DE34" s="460"/>
      <c r="DF34" s="460"/>
      <c r="DG34" s="460"/>
      <c r="DH34" s="460"/>
      <c r="DI34" s="460"/>
      <c r="DJ34" s="461"/>
      <c r="DK34" s="71"/>
      <c r="DL34" s="71"/>
      <c r="DM34" s="71">
        <f t="shared" si="2"/>
        <v>0</v>
      </c>
    </row>
    <row r="35" spans="1:117" s="72" customFormat="1" ht="15" hidden="1" customHeight="1" x14ac:dyDescent="0.2">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5"/>
      <c r="BL35" s="459"/>
      <c r="BM35" s="460"/>
      <c r="BN35" s="460"/>
      <c r="BO35" s="460"/>
      <c r="BP35" s="460"/>
      <c r="BQ35" s="460"/>
      <c r="BR35" s="460"/>
      <c r="BS35" s="460"/>
      <c r="BT35" s="460"/>
      <c r="BU35" s="460"/>
      <c r="BV35" s="460"/>
      <c r="BW35" s="460"/>
      <c r="BX35" s="460"/>
      <c r="BY35" s="460"/>
      <c r="BZ35" s="460"/>
      <c r="CA35" s="461"/>
      <c r="CB35" s="459"/>
      <c r="CC35" s="460"/>
      <c r="CD35" s="460"/>
      <c r="CE35" s="460"/>
      <c r="CF35" s="460"/>
      <c r="CG35" s="460"/>
      <c r="CH35" s="460"/>
      <c r="CI35" s="460"/>
      <c r="CJ35" s="460"/>
      <c r="CK35" s="460"/>
      <c r="CL35" s="460"/>
      <c r="CM35" s="460"/>
      <c r="CN35" s="460"/>
      <c r="CO35" s="461"/>
      <c r="CP35" s="459"/>
      <c r="CQ35" s="460"/>
      <c r="CR35" s="460"/>
      <c r="CS35" s="460"/>
      <c r="CT35" s="460"/>
      <c r="CU35" s="460"/>
      <c r="CV35" s="460"/>
      <c r="CW35" s="460"/>
      <c r="CX35" s="460"/>
      <c r="CY35" s="460"/>
      <c r="CZ35" s="460"/>
      <c r="DA35" s="460"/>
      <c r="DB35" s="460"/>
      <c r="DC35" s="460"/>
      <c r="DD35" s="460"/>
      <c r="DE35" s="460"/>
      <c r="DF35" s="460"/>
      <c r="DG35" s="460"/>
      <c r="DH35" s="460"/>
      <c r="DI35" s="460"/>
      <c r="DJ35" s="461"/>
      <c r="DK35" s="71"/>
      <c r="DL35" s="71"/>
      <c r="DM35" s="71">
        <f t="shared" si="2"/>
        <v>0</v>
      </c>
    </row>
    <row r="36" spans="1:117" s="72" customFormat="1" ht="15" hidden="1" customHeight="1" x14ac:dyDescent="0.2">
      <c r="A36" s="430"/>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5"/>
      <c r="BL36" s="459"/>
      <c r="BM36" s="460"/>
      <c r="BN36" s="460"/>
      <c r="BO36" s="460"/>
      <c r="BP36" s="460"/>
      <c r="BQ36" s="460"/>
      <c r="BR36" s="460"/>
      <c r="BS36" s="460"/>
      <c r="BT36" s="460"/>
      <c r="BU36" s="460"/>
      <c r="BV36" s="460"/>
      <c r="BW36" s="460"/>
      <c r="BX36" s="460"/>
      <c r="BY36" s="460"/>
      <c r="BZ36" s="460"/>
      <c r="CA36" s="461"/>
      <c r="CB36" s="459"/>
      <c r="CC36" s="460"/>
      <c r="CD36" s="460"/>
      <c r="CE36" s="460"/>
      <c r="CF36" s="460"/>
      <c r="CG36" s="460"/>
      <c r="CH36" s="460"/>
      <c r="CI36" s="460"/>
      <c r="CJ36" s="460"/>
      <c r="CK36" s="460"/>
      <c r="CL36" s="460"/>
      <c r="CM36" s="460"/>
      <c r="CN36" s="460"/>
      <c r="CO36" s="461"/>
      <c r="CP36" s="459"/>
      <c r="CQ36" s="460"/>
      <c r="CR36" s="460"/>
      <c r="CS36" s="460"/>
      <c r="CT36" s="460"/>
      <c r="CU36" s="460"/>
      <c r="CV36" s="460"/>
      <c r="CW36" s="460"/>
      <c r="CX36" s="460"/>
      <c r="CY36" s="460"/>
      <c r="CZ36" s="460"/>
      <c r="DA36" s="460"/>
      <c r="DB36" s="460"/>
      <c r="DC36" s="460"/>
      <c r="DD36" s="460"/>
      <c r="DE36" s="460"/>
      <c r="DF36" s="460"/>
      <c r="DG36" s="460"/>
      <c r="DH36" s="460"/>
      <c r="DI36" s="460"/>
      <c r="DJ36" s="461"/>
      <c r="DK36" s="71"/>
      <c r="DL36" s="71"/>
      <c r="DM36" s="71">
        <f t="shared" si="2"/>
        <v>0</v>
      </c>
    </row>
    <row r="37" spans="1:117" s="72" customFormat="1" ht="15" hidden="1" customHeight="1" x14ac:dyDescent="0.2">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5"/>
      <c r="BL37" s="459"/>
      <c r="BM37" s="460"/>
      <c r="BN37" s="460"/>
      <c r="BO37" s="460"/>
      <c r="BP37" s="460"/>
      <c r="BQ37" s="460"/>
      <c r="BR37" s="460"/>
      <c r="BS37" s="460"/>
      <c r="BT37" s="460"/>
      <c r="BU37" s="460"/>
      <c r="BV37" s="460"/>
      <c r="BW37" s="460"/>
      <c r="BX37" s="460"/>
      <c r="BY37" s="460"/>
      <c r="BZ37" s="460"/>
      <c r="CA37" s="461"/>
      <c r="CB37" s="459"/>
      <c r="CC37" s="460"/>
      <c r="CD37" s="460"/>
      <c r="CE37" s="460"/>
      <c r="CF37" s="460"/>
      <c r="CG37" s="460"/>
      <c r="CH37" s="460"/>
      <c r="CI37" s="460"/>
      <c r="CJ37" s="460"/>
      <c r="CK37" s="460"/>
      <c r="CL37" s="460"/>
      <c r="CM37" s="460"/>
      <c r="CN37" s="460"/>
      <c r="CO37" s="461"/>
      <c r="CP37" s="459"/>
      <c r="CQ37" s="460"/>
      <c r="CR37" s="460"/>
      <c r="CS37" s="460"/>
      <c r="CT37" s="460"/>
      <c r="CU37" s="460"/>
      <c r="CV37" s="460"/>
      <c r="CW37" s="460"/>
      <c r="CX37" s="460"/>
      <c r="CY37" s="460"/>
      <c r="CZ37" s="460"/>
      <c r="DA37" s="460"/>
      <c r="DB37" s="460"/>
      <c r="DC37" s="460"/>
      <c r="DD37" s="460"/>
      <c r="DE37" s="460"/>
      <c r="DF37" s="460"/>
      <c r="DG37" s="460"/>
      <c r="DH37" s="460"/>
      <c r="DI37" s="460"/>
      <c r="DJ37" s="461"/>
      <c r="DK37" s="71"/>
      <c r="DL37" s="71"/>
      <c r="DM37" s="71">
        <f t="shared" si="2"/>
        <v>0</v>
      </c>
    </row>
    <row r="38" spans="1:117" s="72" customFormat="1" ht="15" hidden="1" customHeight="1" x14ac:dyDescent="0.2">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5"/>
      <c r="BL38" s="459"/>
      <c r="BM38" s="460"/>
      <c r="BN38" s="460"/>
      <c r="BO38" s="460"/>
      <c r="BP38" s="460"/>
      <c r="BQ38" s="460"/>
      <c r="BR38" s="460"/>
      <c r="BS38" s="460"/>
      <c r="BT38" s="460"/>
      <c r="BU38" s="460"/>
      <c r="BV38" s="460"/>
      <c r="BW38" s="460"/>
      <c r="BX38" s="460"/>
      <c r="BY38" s="460"/>
      <c r="BZ38" s="460"/>
      <c r="CA38" s="461"/>
      <c r="CB38" s="459"/>
      <c r="CC38" s="460"/>
      <c r="CD38" s="460"/>
      <c r="CE38" s="460"/>
      <c r="CF38" s="460"/>
      <c r="CG38" s="460"/>
      <c r="CH38" s="460"/>
      <c r="CI38" s="460"/>
      <c r="CJ38" s="460"/>
      <c r="CK38" s="460"/>
      <c r="CL38" s="460"/>
      <c r="CM38" s="460"/>
      <c r="CN38" s="460"/>
      <c r="CO38" s="461"/>
      <c r="CP38" s="459"/>
      <c r="CQ38" s="460"/>
      <c r="CR38" s="460"/>
      <c r="CS38" s="460"/>
      <c r="CT38" s="460"/>
      <c r="CU38" s="460"/>
      <c r="CV38" s="460"/>
      <c r="CW38" s="460"/>
      <c r="CX38" s="460"/>
      <c r="CY38" s="460"/>
      <c r="CZ38" s="460"/>
      <c r="DA38" s="460"/>
      <c r="DB38" s="460"/>
      <c r="DC38" s="460"/>
      <c r="DD38" s="460"/>
      <c r="DE38" s="460"/>
      <c r="DF38" s="460"/>
      <c r="DG38" s="460"/>
      <c r="DH38" s="460"/>
      <c r="DI38" s="460"/>
      <c r="DJ38" s="461"/>
      <c r="DK38" s="71"/>
      <c r="DL38" s="71"/>
      <c r="DM38" s="71">
        <f t="shared" si="2"/>
        <v>0</v>
      </c>
    </row>
    <row r="39" spans="1:117" s="72" customFormat="1" ht="15" hidden="1" customHeight="1" x14ac:dyDescent="0.2">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5"/>
      <c r="BL39" s="459"/>
      <c r="BM39" s="460"/>
      <c r="BN39" s="460"/>
      <c r="BO39" s="460"/>
      <c r="BP39" s="460"/>
      <c r="BQ39" s="460"/>
      <c r="BR39" s="460"/>
      <c r="BS39" s="460"/>
      <c r="BT39" s="460"/>
      <c r="BU39" s="460"/>
      <c r="BV39" s="460"/>
      <c r="BW39" s="460"/>
      <c r="BX39" s="460"/>
      <c r="BY39" s="460"/>
      <c r="BZ39" s="460"/>
      <c r="CA39" s="461"/>
      <c r="CB39" s="459"/>
      <c r="CC39" s="460"/>
      <c r="CD39" s="460"/>
      <c r="CE39" s="460"/>
      <c r="CF39" s="460"/>
      <c r="CG39" s="460"/>
      <c r="CH39" s="460"/>
      <c r="CI39" s="460"/>
      <c r="CJ39" s="460"/>
      <c r="CK39" s="460"/>
      <c r="CL39" s="460"/>
      <c r="CM39" s="460"/>
      <c r="CN39" s="460"/>
      <c r="CO39" s="461"/>
      <c r="CP39" s="459"/>
      <c r="CQ39" s="460"/>
      <c r="CR39" s="460"/>
      <c r="CS39" s="460"/>
      <c r="CT39" s="460"/>
      <c r="CU39" s="460"/>
      <c r="CV39" s="460"/>
      <c r="CW39" s="460"/>
      <c r="CX39" s="460"/>
      <c r="CY39" s="460"/>
      <c r="CZ39" s="460"/>
      <c r="DA39" s="460"/>
      <c r="DB39" s="460"/>
      <c r="DC39" s="460"/>
      <c r="DD39" s="460"/>
      <c r="DE39" s="460"/>
      <c r="DF39" s="460"/>
      <c r="DG39" s="460"/>
      <c r="DH39" s="460"/>
      <c r="DI39" s="460"/>
      <c r="DJ39" s="461"/>
      <c r="DK39" s="71"/>
      <c r="DL39" s="71"/>
      <c r="DM39" s="71">
        <f t="shared" si="2"/>
        <v>0</v>
      </c>
    </row>
    <row r="40" spans="1:117" s="72" customFormat="1" ht="15" hidden="1" customHeight="1" x14ac:dyDescent="0.2">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5"/>
      <c r="BL40" s="459"/>
      <c r="BM40" s="460"/>
      <c r="BN40" s="460"/>
      <c r="BO40" s="460"/>
      <c r="BP40" s="460"/>
      <c r="BQ40" s="460"/>
      <c r="BR40" s="460"/>
      <c r="BS40" s="460"/>
      <c r="BT40" s="460"/>
      <c r="BU40" s="460"/>
      <c r="BV40" s="460"/>
      <c r="BW40" s="460"/>
      <c r="BX40" s="460"/>
      <c r="BY40" s="460"/>
      <c r="BZ40" s="460"/>
      <c r="CA40" s="461"/>
      <c r="CB40" s="459"/>
      <c r="CC40" s="460"/>
      <c r="CD40" s="460"/>
      <c r="CE40" s="460"/>
      <c r="CF40" s="460"/>
      <c r="CG40" s="460"/>
      <c r="CH40" s="460"/>
      <c r="CI40" s="460"/>
      <c r="CJ40" s="460"/>
      <c r="CK40" s="460"/>
      <c r="CL40" s="460"/>
      <c r="CM40" s="460"/>
      <c r="CN40" s="460"/>
      <c r="CO40" s="461"/>
      <c r="CP40" s="459"/>
      <c r="CQ40" s="460"/>
      <c r="CR40" s="460"/>
      <c r="CS40" s="460"/>
      <c r="CT40" s="460"/>
      <c r="CU40" s="460"/>
      <c r="CV40" s="460"/>
      <c r="CW40" s="460"/>
      <c r="CX40" s="460"/>
      <c r="CY40" s="460"/>
      <c r="CZ40" s="460"/>
      <c r="DA40" s="460"/>
      <c r="DB40" s="460"/>
      <c r="DC40" s="460"/>
      <c r="DD40" s="460"/>
      <c r="DE40" s="460"/>
      <c r="DF40" s="460"/>
      <c r="DG40" s="460"/>
      <c r="DH40" s="460"/>
      <c r="DI40" s="460"/>
      <c r="DJ40" s="461"/>
      <c r="DK40" s="71"/>
      <c r="DL40" s="71"/>
      <c r="DM40" s="71">
        <f t="shared" si="2"/>
        <v>0</v>
      </c>
    </row>
    <row r="41" spans="1:117" s="72" customFormat="1" ht="15" hidden="1" customHeight="1" x14ac:dyDescent="0.2">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5"/>
      <c r="BL41" s="459"/>
      <c r="BM41" s="460"/>
      <c r="BN41" s="460"/>
      <c r="BO41" s="460"/>
      <c r="BP41" s="460"/>
      <c r="BQ41" s="460"/>
      <c r="BR41" s="460"/>
      <c r="BS41" s="460"/>
      <c r="BT41" s="460"/>
      <c r="BU41" s="460"/>
      <c r="BV41" s="460"/>
      <c r="BW41" s="460"/>
      <c r="BX41" s="460"/>
      <c r="BY41" s="460"/>
      <c r="BZ41" s="460"/>
      <c r="CA41" s="461"/>
      <c r="CB41" s="459"/>
      <c r="CC41" s="460"/>
      <c r="CD41" s="460"/>
      <c r="CE41" s="460"/>
      <c r="CF41" s="460"/>
      <c r="CG41" s="460"/>
      <c r="CH41" s="460"/>
      <c r="CI41" s="460"/>
      <c r="CJ41" s="460"/>
      <c r="CK41" s="460"/>
      <c r="CL41" s="460"/>
      <c r="CM41" s="460"/>
      <c r="CN41" s="460"/>
      <c r="CO41" s="461"/>
      <c r="CP41" s="459"/>
      <c r="CQ41" s="460"/>
      <c r="CR41" s="460"/>
      <c r="CS41" s="460"/>
      <c r="CT41" s="460"/>
      <c r="CU41" s="460"/>
      <c r="CV41" s="460"/>
      <c r="CW41" s="460"/>
      <c r="CX41" s="460"/>
      <c r="CY41" s="460"/>
      <c r="CZ41" s="460"/>
      <c r="DA41" s="460"/>
      <c r="DB41" s="460"/>
      <c r="DC41" s="460"/>
      <c r="DD41" s="460"/>
      <c r="DE41" s="460"/>
      <c r="DF41" s="460"/>
      <c r="DG41" s="460"/>
      <c r="DH41" s="460"/>
      <c r="DI41" s="460"/>
      <c r="DJ41" s="461"/>
      <c r="DK41" s="71"/>
      <c r="DL41" s="71"/>
      <c r="DM41" s="71">
        <f t="shared" si="2"/>
        <v>0</v>
      </c>
    </row>
    <row r="42" spans="1:117" s="72" customFormat="1" ht="15" customHeight="1" x14ac:dyDescent="0.2">
      <c r="A42" s="433"/>
      <c r="B42" s="465"/>
      <c r="C42" s="465"/>
      <c r="D42" s="465"/>
      <c r="E42" s="466"/>
      <c r="F42" s="487" t="s">
        <v>371</v>
      </c>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3"/>
      <c r="BL42" s="435" t="s">
        <v>36</v>
      </c>
      <c r="BM42" s="436"/>
      <c r="BN42" s="436"/>
      <c r="BO42" s="436"/>
      <c r="BP42" s="436"/>
      <c r="BQ42" s="436"/>
      <c r="BR42" s="436"/>
      <c r="BS42" s="436"/>
      <c r="BT42" s="436"/>
      <c r="BU42" s="436"/>
      <c r="BV42" s="436"/>
      <c r="BW42" s="436"/>
      <c r="BX42" s="436"/>
      <c r="BY42" s="436"/>
      <c r="BZ42" s="436"/>
      <c r="CA42" s="437"/>
      <c r="CB42" s="435" t="s">
        <v>36</v>
      </c>
      <c r="CC42" s="436"/>
      <c r="CD42" s="436"/>
      <c r="CE42" s="436"/>
      <c r="CF42" s="436"/>
      <c r="CG42" s="436"/>
      <c r="CH42" s="436"/>
      <c r="CI42" s="436"/>
      <c r="CJ42" s="436"/>
      <c r="CK42" s="436"/>
      <c r="CL42" s="436"/>
      <c r="CM42" s="436"/>
      <c r="CN42" s="436"/>
      <c r="CO42" s="437"/>
      <c r="CP42" s="470">
        <f>CP9+CP12</f>
        <v>1908253</v>
      </c>
      <c r="CQ42" s="471"/>
      <c r="CR42" s="471"/>
      <c r="CS42" s="471"/>
      <c r="CT42" s="471"/>
      <c r="CU42" s="471"/>
      <c r="CV42" s="471"/>
      <c r="CW42" s="471"/>
      <c r="CX42" s="471"/>
      <c r="CY42" s="471"/>
      <c r="CZ42" s="471"/>
      <c r="DA42" s="471"/>
      <c r="DB42" s="471"/>
      <c r="DC42" s="471"/>
      <c r="DD42" s="471"/>
      <c r="DE42" s="471"/>
      <c r="DF42" s="471"/>
      <c r="DG42" s="471"/>
      <c r="DH42" s="471"/>
      <c r="DI42" s="471"/>
      <c r="DJ42" s="472"/>
      <c r="DK42" s="98">
        <f>DK9+DK12</f>
        <v>1858253</v>
      </c>
      <c r="DL42" s="98">
        <f>DL9+DL12</f>
        <v>0</v>
      </c>
      <c r="DM42" s="98">
        <f>DM9+DM12</f>
        <v>50000</v>
      </c>
    </row>
  </sheetData>
  <mergeCells count="167">
    <mergeCell ref="A42:E42"/>
    <mergeCell ref="F42:BK42"/>
    <mergeCell ref="BL42:CA42"/>
    <mergeCell ref="CB42:CO42"/>
    <mergeCell ref="CP42:DJ42"/>
    <mergeCell ref="A22:E22"/>
    <mergeCell ref="F22:BK22"/>
    <mergeCell ref="CB22:CO22"/>
    <mergeCell ref="CP22:DJ22"/>
    <mergeCell ref="A40:E40"/>
    <mergeCell ref="F40:BK40"/>
    <mergeCell ref="BL40:CA40"/>
    <mergeCell ref="CB40:CO40"/>
    <mergeCell ref="CP40:DJ40"/>
    <mergeCell ref="A41:E41"/>
    <mergeCell ref="F41:BK41"/>
    <mergeCell ref="BL41:CA41"/>
    <mergeCell ref="CB41:CO41"/>
    <mergeCell ref="CP41:DJ41"/>
    <mergeCell ref="A38:E38"/>
    <mergeCell ref="F38:BK38"/>
    <mergeCell ref="BL38:CA38"/>
    <mergeCell ref="CB38:CO38"/>
    <mergeCell ref="CP38:DJ38"/>
    <mergeCell ref="A39:E39"/>
    <mergeCell ref="F39:BK39"/>
    <mergeCell ref="BL39:CA39"/>
    <mergeCell ref="CB39:CO39"/>
    <mergeCell ref="CP39:DJ39"/>
    <mergeCell ref="A36:E36"/>
    <mergeCell ref="F36:BK36"/>
    <mergeCell ref="BL36:CA36"/>
    <mergeCell ref="CB36:CO36"/>
    <mergeCell ref="CP36:DJ36"/>
    <mergeCell ref="A37:E37"/>
    <mergeCell ref="F37:BK37"/>
    <mergeCell ref="BL37:CA37"/>
    <mergeCell ref="CB37:CO37"/>
    <mergeCell ref="CP37:DJ37"/>
    <mergeCell ref="A34:E34"/>
    <mergeCell ref="F34:BK34"/>
    <mergeCell ref="BL34:CA34"/>
    <mergeCell ref="CB34:CO34"/>
    <mergeCell ref="CP34:DJ34"/>
    <mergeCell ref="A35:E35"/>
    <mergeCell ref="F35:BK35"/>
    <mergeCell ref="BL35:CA35"/>
    <mergeCell ref="CB35:CO35"/>
    <mergeCell ref="CP35:DJ35"/>
    <mergeCell ref="A32:E32"/>
    <mergeCell ref="F32:BK32"/>
    <mergeCell ref="BL32:CA32"/>
    <mergeCell ref="CB32:CO32"/>
    <mergeCell ref="CP32:DJ32"/>
    <mergeCell ref="A33:E33"/>
    <mergeCell ref="F33:BK33"/>
    <mergeCell ref="BL33:CA33"/>
    <mergeCell ref="CB33:CO33"/>
    <mergeCell ref="CP33:DJ33"/>
    <mergeCell ref="A30:E30"/>
    <mergeCell ref="F30:BK30"/>
    <mergeCell ref="BL30:CA30"/>
    <mergeCell ref="CB30:CO30"/>
    <mergeCell ref="CP30:DJ30"/>
    <mergeCell ref="A31:E31"/>
    <mergeCell ref="F31:BK31"/>
    <mergeCell ref="BL31:CA31"/>
    <mergeCell ref="CB31:CO31"/>
    <mergeCell ref="CP31:DJ31"/>
    <mergeCell ref="A28:E28"/>
    <mergeCell ref="F28:BK28"/>
    <mergeCell ref="BL28:CA28"/>
    <mergeCell ref="CB28:CO28"/>
    <mergeCell ref="CP28:DJ28"/>
    <mergeCell ref="A29:E29"/>
    <mergeCell ref="F29:BK29"/>
    <mergeCell ref="BL29:CA29"/>
    <mergeCell ref="CB29:CO29"/>
    <mergeCell ref="CP29:DJ29"/>
    <mergeCell ref="A26:E26"/>
    <mergeCell ref="F26:BK26"/>
    <mergeCell ref="BL26:CA26"/>
    <mergeCell ref="CB26:CO26"/>
    <mergeCell ref="CP26:DJ26"/>
    <mergeCell ref="A27:E27"/>
    <mergeCell ref="F27:BK27"/>
    <mergeCell ref="BL27:CA27"/>
    <mergeCell ref="CB27:CO27"/>
    <mergeCell ref="CP27:DJ27"/>
    <mergeCell ref="A24:E24"/>
    <mergeCell ref="F24:BK24"/>
    <mergeCell ref="CB24:CO24"/>
    <mergeCell ref="CP24:DJ24"/>
    <mergeCell ref="A25:E25"/>
    <mergeCell ref="F25:BK25"/>
    <mergeCell ref="CB25:CO25"/>
    <mergeCell ref="CP25:DJ25"/>
    <mergeCell ref="A21:E21"/>
    <mergeCell ref="F21:BK21"/>
    <mergeCell ref="CB21:CO21"/>
    <mergeCell ref="CP21:DJ21"/>
    <mergeCell ref="A23:E23"/>
    <mergeCell ref="F23:BK23"/>
    <mergeCell ref="CB23:CO23"/>
    <mergeCell ref="CP23:DJ23"/>
    <mergeCell ref="A20:E20"/>
    <mergeCell ref="F20:BK20"/>
    <mergeCell ref="CB20:CO20"/>
    <mergeCell ref="CP20:DJ20"/>
    <mergeCell ref="A18:E18"/>
    <mergeCell ref="F18:BK18"/>
    <mergeCell ref="CB18:CO18"/>
    <mergeCell ref="CP18:DJ18"/>
    <mergeCell ref="A19:E19"/>
    <mergeCell ref="F19:BK19"/>
    <mergeCell ref="CB19:CO19"/>
    <mergeCell ref="CP19:DJ19"/>
    <mergeCell ref="CB16:CO16"/>
    <mergeCell ref="CP16:DJ16"/>
    <mergeCell ref="A17:E17"/>
    <mergeCell ref="F17:BK17"/>
    <mergeCell ref="CB17:CO17"/>
    <mergeCell ref="CP17:DJ17"/>
    <mergeCell ref="A14:E14"/>
    <mergeCell ref="F14:BK14"/>
    <mergeCell ref="CB14:CO14"/>
    <mergeCell ref="CP14:DJ14"/>
    <mergeCell ref="A15:E15"/>
    <mergeCell ref="F15:BK15"/>
    <mergeCell ref="CB15:CO15"/>
    <mergeCell ref="CP15:DJ15"/>
    <mergeCell ref="A10:E10"/>
    <mergeCell ref="F10:BK10"/>
    <mergeCell ref="CB10:CO10"/>
    <mergeCell ref="CP10:DJ10"/>
    <mergeCell ref="A8:E8"/>
    <mergeCell ref="F8:BK8"/>
    <mergeCell ref="BL8:CA8"/>
    <mergeCell ref="CB8:CO8"/>
    <mergeCell ref="CP8:DJ8"/>
    <mergeCell ref="BL9:CA25"/>
    <mergeCell ref="A12:E12"/>
    <mergeCell ref="F12:BK12"/>
    <mergeCell ref="CB12:CO12"/>
    <mergeCell ref="CP12:DJ12"/>
    <mergeCell ref="A13:E13"/>
    <mergeCell ref="F13:BK13"/>
    <mergeCell ref="CB13:CO13"/>
    <mergeCell ref="CP13:DJ13"/>
    <mergeCell ref="A11:E11"/>
    <mergeCell ref="F11:BK11"/>
    <mergeCell ref="CB11:CO11"/>
    <mergeCell ref="CP11:DJ11"/>
    <mergeCell ref="A16:E16"/>
    <mergeCell ref="F16:BK16"/>
    <mergeCell ref="DK1:DM1"/>
    <mergeCell ref="V4:DJ4"/>
    <mergeCell ref="A6:E7"/>
    <mergeCell ref="F6:BK7"/>
    <mergeCell ref="BL6:CA7"/>
    <mergeCell ref="CB6:CO7"/>
    <mergeCell ref="CP6:DJ7"/>
    <mergeCell ref="DK6:DM6"/>
    <mergeCell ref="A9:E9"/>
    <mergeCell ref="F9:BK9"/>
    <mergeCell ref="CB9:CO9"/>
    <mergeCell ref="CP9:DJ9"/>
  </mergeCells>
  <pageMargins left="0.78740157480314965" right="0.78740157480314965" top="1.1811023622047245" bottom="0.39370078740157483" header="0" footer="0"/>
  <pageSetup paperSize="9" scale="94" fitToHeight="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68A4-9833-42AE-AC1A-901A0A237445}">
  <dimension ref="A1:DM58"/>
  <sheetViews>
    <sheetView view="pageBreakPreview" zoomScaleNormal="100" zoomScaleSheetLayoutView="100" workbookViewId="0">
      <selection activeCell="DM15" sqref="DM15"/>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383</v>
      </c>
      <c r="DL1" s="395"/>
      <c r="DM1" s="395"/>
    </row>
    <row r="2" spans="1:117" s="65" customFormat="1" ht="14.25" customHeight="1" x14ac:dyDescent="0.2">
      <c r="A2" s="397" t="s">
        <v>476</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65" customFormat="1" ht="16.5" customHeight="1" x14ac:dyDescent="0.2">
      <c r="A4" s="65"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65" customFormat="1" ht="16.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ht="30" customHeight="1" x14ac:dyDescent="0.25">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4"/>
      <c r="CG6" s="372" t="s">
        <v>477</v>
      </c>
      <c r="CH6" s="373"/>
      <c r="CI6" s="373"/>
      <c r="CJ6" s="373"/>
      <c r="CK6" s="373"/>
      <c r="CL6" s="373"/>
      <c r="CM6" s="373"/>
      <c r="CN6" s="373"/>
      <c r="CO6" s="373"/>
      <c r="CP6" s="373"/>
      <c r="CQ6" s="373"/>
      <c r="CR6" s="373"/>
      <c r="CS6" s="373"/>
      <c r="CT6" s="374"/>
      <c r="CU6" s="372" t="s">
        <v>478</v>
      </c>
      <c r="CV6" s="373"/>
      <c r="CW6" s="373"/>
      <c r="CX6" s="373"/>
      <c r="CY6" s="373"/>
      <c r="CZ6" s="373"/>
      <c r="DA6" s="373"/>
      <c r="DB6" s="373"/>
      <c r="DC6" s="373"/>
      <c r="DD6" s="373"/>
      <c r="DE6" s="373"/>
      <c r="DF6" s="373"/>
      <c r="DG6" s="373"/>
      <c r="DH6" s="373"/>
      <c r="DI6" s="373"/>
      <c r="DJ6" s="374"/>
      <c r="DK6" s="381" t="s">
        <v>360</v>
      </c>
      <c r="DL6" s="382"/>
      <c r="DM6" s="383"/>
    </row>
    <row r="7" spans="1:117" ht="68.25" customHeight="1" x14ac:dyDescent="0.25">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80"/>
      <c r="CG7" s="378"/>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80"/>
      <c r="DK7" s="76" t="s">
        <v>362</v>
      </c>
      <c r="DL7" s="76" t="s">
        <v>363</v>
      </c>
      <c r="DM7" s="76" t="s">
        <v>415</v>
      </c>
    </row>
    <row r="8" spans="1:117" s="56"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7"/>
      <c r="CG8" s="425">
        <v>3</v>
      </c>
      <c r="CH8" s="426"/>
      <c r="CI8" s="426"/>
      <c r="CJ8" s="426"/>
      <c r="CK8" s="426"/>
      <c r="CL8" s="426"/>
      <c r="CM8" s="426"/>
      <c r="CN8" s="426"/>
      <c r="CO8" s="426"/>
      <c r="CP8" s="426"/>
      <c r="CQ8" s="426"/>
      <c r="CR8" s="426"/>
      <c r="CS8" s="426"/>
      <c r="CT8" s="427"/>
      <c r="CU8" s="425">
        <v>4</v>
      </c>
      <c r="CV8" s="426"/>
      <c r="CW8" s="426"/>
      <c r="CX8" s="426"/>
      <c r="CY8" s="426"/>
      <c r="CZ8" s="426"/>
      <c r="DA8" s="426"/>
      <c r="DB8" s="426"/>
      <c r="DC8" s="426"/>
      <c r="DD8" s="426"/>
      <c r="DE8" s="426"/>
      <c r="DF8" s="426"/>
      <c r="DG8" s="426"/>
      <c r="DH8" s="426"/>
      <c r="DI8" s="426"/>
      <c r="DJ8" s="427"/>
      <c r="DK8" s="80">
        <v>5</v>
      </c>
      <c r="DL8" s="80">
        <v>6</v>
      </c>
      <c r="DM8" s="80">
        <v>7</v>
      </c>
    </row>
    <row r="9" spans="1:117" ht="15" customHeight="1" x14ac:dyDescent="0.25">
      <c r="A9" s="488" t="s">
        <v>10</v>
      </c>
      <c r="B9" s="489"/>
      <c r="C9" s="489"/>
      <c r="D9" s="489"/>
      <c r="E9" s="490"/>
      <c r="F9" s="491" t="s">
        <v>479</v>
      </c>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3"/>
      <c r="CG9" s="494"/>
      <c r="CH9" s="495"/>
      <c r="CI9" s="495"/>
      <c r="CJ9" s="495"/>
      <c r="CK9" s="495"/>
      <c r="CL9" s="495"/>
      <c r="CM9" s="495"/>
      <c r="CN9" s="495"/>
      <c r="CO9" s="495"/>
      <c r="CP9" s="495"/>
      <c r="CQ9" s="495"/>
      <c r="CR9" s="495"/>
      <c r="CS9" s="495"/>
      <c r="CT9" s="496"/>
      <c r="CU9" s="494">
        <f>CU11+CU10</f>
        <v>112000</v>
      </c>
      <c r="CV9" s="495"/>
      <c r="CW9" s="495"/>
      <c r="CX9" s="495"/>
      <c r="CY9" s="495"/>
      <c r="CZ9" s="495"/>
      <c r="DA9" s="495"/>
      <c r="DB9" s="495"/>
      <c r="DC9" s="495"/>
      <c r="DD9" s="495"/>
      <c r="DE9" s="495"/>
      <c r="DF9" s="495"/>
      <c r="DG9" s="495"/>
      <c r="DH9" s="495"/>
      <c r="DI9" s="495"/>
      <c r="DJ9" s="496"/>
      <c r="DK9" s="104">
        <f>DK11+DK10</f>
        <v>0</v>
      </c>
      <c r="DL9" s="104">
        <f t="shared" ref="DL9:DM9" si="0">DL11+DL10</f>
        <v>0</v>
      </c>
      <c r="DM9" s="104">
        <f t="shared" si="0"/>
        <v>112000</v>
      </c>
    </row>
    <row r="10" spans="1:117" ht="15" customHeight="1" x14ac:dyDescent="0.25">
      <c r="A10" s="497" t="s">
        <v>128</v>
      </c>
      <c r="B10" s="498"/>
      <c r="C10" s="498"/>
      <c r="D10" s="498"/>
      <c r="E10" s="499"/>
      <c r="F10" s="500" t="s">
        <v>480</v>
      </c>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2"/>
      <c r="CG10" s="503">
        <v>3</v>
      </c>
      <c r="CH10" s="504"/>
      <c r="CI10" s="504"/>
      <c r="CJ10" s="504"/>
      <c r="CK10" s="504"/>
      <c r="CL10" s="504"/>
      <c r="CM10" s="504"/>
      <c r="CN10" s="504"/>
      <c r="CO10" s="504"/>
      <c r="CP10" s="504"/>
      <c r="CQ10" s="504"/>
      <c r="CR10" s="504"/>
      <c r="CS10" s="504"/>
      <c r="CT10" s="505"/>
      <c r="CU10" s="506">
        <f>DK10+DL10+DM10</f>
        <v>100000</v>
      </c>
      <c r="CV10" s="507"/>
      <c r="CW10" s="507"/>
      <c r="CX10" s="507"/>
      <c r="CY10" s="507"/>
      <c r="CZ10" s="507"/>
      <c r="DA10" s="507"/>
      <c r="DB10" s="507"/>
      <c r="DC10" s="507"/>
      <c r="DD10" s="507"/>
      <c r="DE10" s="507"/>
      <c r="DF10" s="507"/>
      <c r="DG10" s="507"/>
      <c r="DH10" s="507"/>
      <c r="DI10" s="507"/>
      <c r="DJ10" s="508"/>
      <c r="DK10" s="103">
        <v>0</v>
      </c>
      <c r="DL10" s="103">
        <v>0</v>
      </c>
      <c r="DM10" s="103">
        <v>100000</v>
      </c>
    </row>
    <row r="11" spans="1:117" ht="15" customHeight="1" x14ac:dyDescent="0.25">
      <c r="A11" s="497" t="s">
        <v>130</v>
      </c>
      <c r="B11" s="498"/>
      <c r="C11" s="498"/>
      <c r="D11" s="498"/>
      <c r="E11" s="499"/>
      <c r="F11" s="500" t="s">
        <v>481</v>
      </c>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2"/>
      <c r="CG11" s="503">
        <v>2</v>
      </c>
      <c r="CH11" s="504"/>
      <c r="CI11" s="504"/>
      <c r="CJ11" s="504"/>
      <c r="CK11" s="504"/>
      <c r="CL11" s="504"/>
      <c r="CM11" s="504"/>
      <c r="CN11" s="504"/>
      <c r="CO11" s="504"/>
      <c r="CP11" s="504"/>
      <c r="CQ11" s="504"/>
      <c r="CR11" s="504"/>
      <c r="CS11" s="504"/>
      <c r="CT11" s="505"/>
      <c r="CU11" s="506">
        <f>DK11+DL11+DM11</f>
        <v>12000</v>
      </c>
      <c r="CV11" s="507"/>
      <c r="CW11" s="507"/>
      <c r="CX11" s="507"/>
      <c r="CY11" s="507"/>
      <c r="CZ11" s="507"/>
      <c r="DA11" s="507"/>
      <c r="DB11" s="507"/>
      <c r="DC11" s="507"/>
      <c r="DD11" s="507"/>
      <c r="DE11" s="507"/>
      <c r="DF11" s="507"/>
      <c r="DG11" s="507"/>
      <c r="DH11" s="507"/>
      <c r="DI11" s="507"/>
      <c r="DJ11" s="508"/>
      <c r="DK11" s="103">
        <v>0</v>
      </c>
      <c r="DL11" s="103">
        <v>0</v>
      </c>
      <c r="DM11" s="103">
        <v>12000</v>
      </c>
    </row>
    <row r="12" spans="1:117" ht="15" customHeight="1" x14ac:dyDescent="0.25">
      <c r="A12" s="488" t="s">
        <v>11</v>
      </c>
      <c r="B12" s="489"/>
      <c r="C12" s="489"/>
      <c r="D12" s="489"/>
      <c r="E12" s="490"/>
      <c r="F12" s="491" t="s">
        <v>482</v>
      </c>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3"/>
      <c r="CG12" s="509"/>
      <c r="CH12" s="510"/>
      <c r="CI12" s="510"/>
      <c r="CJ12" s="510"/>
      <c r="CK12" s="510"/>
      <c r="CL12" s="510"/>
      <c r="CM12" s="510"/>
      <c r="CN12" s="510"/>
      <c r="CO12" s="510"/>
      <c r="CP12" s="510"/>
      <c r="CQ12" s="510"/>
      <c r="CR12" s="510"/>
      <c r="CS12" s="510"/>
      <c r="CT12" s="511"/>
      <c r="CU12" s="494">
        <f>CU13</f>
        <v>100000</v>
      </c>
      <c r="CV12" s="495"/>
      <c r="CW12" s="495"/>
      <c r="CX12" s="495"/>
      <c r="CY12" s="495"/>
      <c r="CZ12" s="495"/>
      <c r="DA12" s="495"/>
      <c r="DB12" s="495"/>
      <c r="DC12" s="495"/>
      <c r="DD12" s="495"/>
      <c r="DE12" s="495"/>
      <c r="DF12" s="495"/>
      <c r="DG12" s="495"/>
      <c r="DH12" s="495"/>
      <c r="DI12" s="495"/>
      <c r="DJ12" s="496"/>
      <c r="DK12" s="104">
        <f>DK13</f>
        <v>0</v>
      </c>
      <c r="DL12" s="104">
        <f>DL13</f>
        <v>100000</v>
      </c>
      <c r="DM12" s="104">
        <f>DM13</f>
        <v>0</v>
      </c>
    </row>
    <row r="13" spans="1:117" ht="15" customHeight="1" x14ac:dyDescent="0.25">
      <c r="A13" s="497" t="s">
        <v>393</v>
      </c>
      <c r="B13" s="498"/>
      <c r="C13" s="498"/>
      <c r="D13" s="498"/>
      <c r="E13" s="499"/>
      <c r="F13" s="500" t="s">
        <v>483</v>
      </c>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501"/>
      <c r="CD13" s="501"/>
      <c r="CE13" s="501"/>
      <c r="CF13" s="502"/>
      <c r="CG13" s="503">
        <v>10</v>
      </c>
      <c r="CH13" s="504"/>
      <c r="CI13" s="504"/>
      <c r="CJ13" s="504"/>
      <c r="CK13" s="504"/>
      <c r="CL13" s="504"/>
      <c r="CM13" s="504"/>
      <c r="CN13" s="504"/>
      <c r="CO13" s="504"/>
      <c r="CP13" s="504"/>
      <c r="CQ13" s="504"/>
      <c r="CR13" s="504"/>
      <c r="CS13" s="504"/>
      <c r="CT13" s="505"/>
      <c r="CU13" s="506">
        <f>DK13+DL13+DM13</f>
        <v>100000</v>
      </c>
      <c r="CV13" s="507"/>
      <c r="CW13" s="507"/>
      <c r="CX13" s="507"/>
      <c r="CY13" s="507"/>
      <c r="CZ13" s="507"/>
      <c r="DA13" s="507"/>
      <c r="DB13" s="507"/>
      <c r="DC13" s="507"/>
      <c r="DD13" s="507"/>
      <c r="DE13" s="507"/>
      <c r="DF13" s="507"/>
      <c r="DG13" s="507"/>
      <c r="DH13" s="507"/>
      <c r="DI13" s="507"/>
      <c r="DJ13" s="508"/>
      <c r="DK13" s="103">
        <v>0</v>
      </c>
      <c r="DL13" s="103">
        <v>100000</v>
      </c>
      <c r="DM13" s="103">
        <v>0</v>
      </c>
    </row>
    <row r="14" spans="1:117" ht="15" customHeight="1" x14ac:dyDescent="0.25">
      <c r="A14" s="488" t="s">
        <v>12</v>
      </c>
      <c r="B14" s="489"/>
      <c r="C14" s="489"/>
      <c r="D14" s="489"/>
      <c r="E14" s="490"/>
      <c r="F14" s="491" t="s">
        <v>484</v>
      </c>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2"/>
      <c r="CA14" s="492"/>
      <c r="CB14" s="492"/>
      <c r="CC14" s="492"/>
      <c r="CD14" s="492"/>
      <c r="CE14" s="492"/>
      <c r="CF14" s="493"/>
      <c r="CG14" s="509"/>
      <c r="CH14" s="510"/>
      <c r="CI14" s="510"/>
      <c r="CJ14" s="510"/>
      <c r="CK14" s="510"/>
      <c r="CL14" s="510"/>
      <c r="CM14" s="510"/>
      <c r="CN14" s="510"/>
      <c r="CO14" s="510"/>
      <c r="CP14" s="510"/>
      <c r="CQ14" s="510"/>
      <c r="CR14" s="510"/>
      <c r="CS14" s="510"/>
      <c r="CT14" s="511"/>
      <c r="CU14" s="494">
        <f>SUM(CU15:DJ27)</f>
        <v>12073538</v>
      </c>
      <c r="CV14" s="495"/>
      <c r="CW14" s="495"/>
      <c r="CX14" s="495"/>
      <c r="CY14" s="495"/>
      <c r="CZ14" s="495"/>
      <c r="DA14" s="495"/>
      <c r="DB14" s="495"/>
      <c r="DC14" s="495"/>
      <c r="DD14" s="495"/>
      <c r="DE14" s="495"/>
      <c r="DF14" s="495"/>
      <c r="DG14" s="495"/>
      <c r="DH14" s="495"/>
      <c r="DI14" s="495"/>
      <c r="DJ14" s="496"/>
      <c r="DK14" s="104">
        <f>SUM(DK15:DK27)</f>
        <v>2832567</v>
      </c>
      <c r="DL14" s="104">
        <f>SUM(DL15:DL27)</f>
        <v>6384610</v>
      </c>
      <c r="DM14" s="104">
        <f>SUM(DM15:DM27)</f>
        <v>2856361</v>
      </c>
    </row>
    <row r="15" spans="1:117" ht="15" customHeight="1" x14ac:dyDescent="0.25">
      <c r="A15" s="497" t="s">
        <v>485</v>
      </c>
      <c r="B15" s="498"/>
      <c r="C15" s="498"/>
      <c r="D15" s="498"/>
      <c r="E15" s="499"/>
      <c r="F15" s="500" t="s">
        <v>486</v>
      </c>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2"/>
      <c r="CG15" s="503">
        <v>26</v>
      </c>
      <c r="CH15" s="504"/>
      <c r="CI15" s="504"/>
      <c r="CJ15" s="504"/>
      <c r="CK15" s="504"/>
      <c r="CL15" s="504"/>
      <c r="CM15" s="504"/>
      <c r="CN15" s="504"/>
      <c r="CO15" s="504"/>
      <c r="CP15" s="504"/>
      <c r="CQ15" s="504"/>
      <c r="CR15" s="504"/>
      <c r="CS15" s="504"/>
      <c r="CT15" s="505"/>
      <c r="CU15" s="506">
        <f>DK15+DL15+DM15</f>
        <v>2462861</v>
      </c>
      <c r="CV15" s="507"/>
      <c r="CW15" s="507"/>
      <c r="CX15" s="507"/>
      <c r="CY15" s="507"/>
      <c r="CZ15" s="507"/>
      <c r="DA15" s="507"/>
      <c r="DB15" s="507"/>
      <c r="DC15" s="507"/>
      <c r="DD15" s="507"/>
      <c r="DE15" s="507"/>
      <c r="DF15" s="507"/>
      <c r="DG15" s="507"/>
      <c r="DH15" s="507"/>
      <c r="DI15" s="507"/>
      <c r="DJ15" s="508"/>
      <c r="DK15" s="103">
        <v>0</v>
      </c>
      <c r="DL15" s="103">
        <v>0</v>
      </c>
      <c r="DM15" s="103">
        <f>2701180-38319-200000</f>
        <v>2462861</v>
      </c>
    </row>
    <row r="16" spans="1:117" ht="30.75" customHeight="1" x14ac:dyDescent="0.25">
      <c r="A16" s="497" t="s">
        <v>487</v>
      </c>
      <c r="B16" s="498"/>
      <c r="C16" s="498"/>
      <c r="D16" s="498"/>
      <c r="E16" s="499"/>
      <c r="F16" s="500" t="s">
        <v>488</v>
      </c>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501"/>
      <c r="CD16" s="501"/>
      <c r="CE16" s="501"/>
      <c r="CF16" s="502"/>
      <c r="CG16" s="503">
        <v>32</v>
      </c>
      <c r="CH16" s="504"/>
      <c r="CI16" s="504"/>
      <c r="CJ16" s="504"/>
      <c r="CK16" s="504"/>
      <c r="CL16" s="504"/>
      <c r="CM16" s="504"/>
      <c r="CN16" s="504"/>
      <c r="CO16" s="504"/>
      <c r="CP16" s="504"/>
      <c r="CQ16" s="504"/>
      <c r="CR16" s="504"/>
      <c r="CS16" s="504"/>
      <c r="CT16" s="505"/>
      <c r="CU16" s="506">
        <f>DK16+DL16+DM16</f>
        <v>6014610</v>
      </c>
      <c r="CV16" s="507"/>
      <c r="CW16" s="507"/>
      <c r="CX16" s="507"/>
      <c r="CY16" s="507"/>
      <c r="CZ16" s="507"/>
      <c r="DA16" s="507"/>
      <c r="DB16" s="507"/>
      <c r="DC16" s="507"/>
      <c r="DD16" s="507"/>
      <c r="DE16" s="507"/>
      <c r="DF16" s="507"/>
      <c r="DG16" s="507"/>
      <c r="DH16" s="507"/>
      <c r="DI16" s="507"/>
      <c r="DJ16" s="508"/>
      <c r="DK16" s="105">
        <v>200000</v>
      </c>
      <c r="DL16" s="105">
        <v>5514610</v>
      </c>
      <c r="DM16" s="105">
        <v>300000</v>
      </c>
    </row>
    <row r="17" spans="1:117" ht="15" x14ac:dyDescent="0.25">
      <c r="A17" s="497" t="s">
        <v>489</v>
      </c>
      <c r="B17" s="498"/>
      <c r="C17" s="498"/>
      <c r="D17" s="498"/>
      <c r="E17" s="499"/>
      <c r="F17" s="500" t="s">
        <v>490</v>
      </c>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2"/>
      <c r="CG17" s="503">
        <v>12</v>
      </c>
      <c r="CH17" s="504"/>
      <c r="CI17" s="504"/>
      <c r="CJ17" s="504"/>
      <c r="CK17" s="504"/>
      <c r="CL17" s="504"/>
      <c r="CM17" s="504"/>
      <c r="CN17" s="504"/>
      <c r="CO17" s="504"/>
      <c r="CP17" s="504"/>
      <c r="CQ17" s="504"/>
      <c r="CR17" s="504"/>
      <c r="CS17" s="504"/>
      <c r="CT17" s="505"/>
      <c r="CU17" s="506">
        <f>DK17+DL17+DM17</f>
        <v>33500</v>
      </c>
      <c r="CV17" s="507"/>
      <c r="CW17" s="507"/>
      <c r="CX17" s="507"/>
      <c r="CY17" s="507"/>
      <c r="CZ17" s="507"/>
      <c r="DA17" s="507"/>
      <c r="DB17" s="507"/>
      <c r="DC17" s="507"/>
      <c r="DD17" s="507"/>
      <c r="DE17" s="507"/>
      <c r="DF17" s="507"/>
      <c r="DG17" s="507"/>
      <c r="DH17" s="507"/>
      <c r="DI17" s="507"/>
      <c r="DJ17" s="508"/>
      <c r="DK17" s="103">
        <v>0</v>
      </c>
      <c r="DL17" s="103">
        <v>0</v>
      </c>
      <c r="DM17" s="103">
        <v>33500</v>
      </c>
    </row>
    <row r="18" spans="1:117" ht="15" x14ac:dyDescent="0.25">
      <c r="A18" s="430" t="s">
        <v>491</v>
      </c>
      <c r="B18" s="456"/>
      <c r="C18" s="456"/>
      <c r="D18" s="456"/>
      <c r="E18" s="457"/>
      <c r="F18" s="458" t="s">
        <v>492</v>
      </c>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04"/>
      <c r="BQ18" s="404"/>
      <c r="BR18" s="404"/>
      <c r="BS18" s="404"/>
      <c r="BT18" s="404"/>
      <c r="BU18" s="404"/>
      <c r="BV18" s="404"/>
      <c r="BW18" s="404"/>
      <c r="BX18" s="404"/>
      <c r="BY18" s="404"/>
      <c r="BZ18" s="404"/>
      <c r="CA18" s="404"/>
      <c r="CB18" s="404"/>
      <c r="CC18" s="404"/>
      <c r="CD18" s="404"/>
      <c r="CE18" s="404"/>
      <c r="CF18" s="405"/>
      <c r="CG18" s="473">
        <v>1</v>
      </c>
      <c r="CH18" s="474"/>
      <c r="CI18" s="474"/>
      <c r="CJ18" s="474"/>
      <c r="CK18" s="474"/>
      <c r="CL18" s="474"/>
      <c r="CM18" s="474"/>
      <c r="CN18" s="474"/>
      <c r="CO18" s="474"/>
      <c r="CP18" s="474"/>
      <c r="CQ18" s="474"/>
      <c r="CR18" s="474"/>
      <c r="CS18" s="474"/>
      <c r="CT18" s="475"/>
      <c r="CU18" s="459">
        <f>DK18+DL18+DM18</f>
        <v>146030</v>
      </c>
      <c r="CV18" s="460"/>
      <c r="CW18" s="460"/>
      <c r="CX18" s="460"/>
      <c r="CY18" s="460"/>
      <c r="CZ18" s="460"/>
      <c r="DA18" s="460"/>
      <c r="DB18" s="460"/>
      <c r="DC18" s="460"/>
      <c r="DD18" s="460"/>
      <c r="DE18" s="460"/>
      <c r="DF18" s="460"/>
      <c r="DG18" s="460"/>
      <c r="DH18" s="460"/>
      <c r="DI18" s="460"/>
      <c r="DJ18" s="461"/>
      <c r="DK18" s="82">
        <v>146030</v>
      </c>
      <c r="DL18" s="82">
        <v>0</v>
      </c>
      <c r="DM18" s="82">
        <v>0</v>
      </c>
    </row>
    <row r="19" spans="1:117" ht="15" customHeight="1" x14ac:dyDescent="0.25">
      <c r="A19" s="430" t="s">
        <v>493</v>
      </c>
      <c r="B19" s="456"/>
      <c r="C19" s="456"/>
      <c r="D19" s="456"/>
      <c r="E19" s="457"/>
      <c r="F19" s="458" t="s">
        <v>494</v>
      </c>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5"/>
      <c r="CG19" s="473">
        <v>1</v>
      </c>
      <c r="CH19" s="474"/>
      <c r="CI19" s="474"/>
      <c r="CJ19" s="474"/>
      <c r="CK19" s="474"/>
      <c r="CL19" s="474"/>
      <c r="CM19" s="474"/>
      <c r="CN19" s="474"/>
      <c r="CO19" s="474"/>
      <c r="CP19" s="474"/>
      <c r="CQ19" s="474"/>
      <c r="CR19" s="474"/>
      <c r="CS19" s="474"/>
      <c r="CT19" s="475"/>
      <c r="CU19" s="459">
        <f>DK19+DL19+DM19</f>
        <v>2130497</v>
      </c>
      <c r="CV19" s="460"/>
      <c r="CW19" s="460"/>
      <c r="CX19" s="460"/>
      <c r="CY19" s="460"/>
      <c r="CZ19" s="460"/>
      <c r="DA19" s="460"/>
      <c r="DB19" s="460"/>
      <c r="DC19" s="460"/>
      <c r="DD19" s="460"/>
      <c r="DE19" s="460"/>
      <c r="DF19" s="460"/>
      <c r="DG19" s="460"/>
      <c r="DH19" s="460"/>
      <c r="DI19" s="460"/>
      <c r="DJ19" s="461"/>
      <c r="DK19" s="82">
        <v>2130497</v>
      </c>
      <c r="DL19" s="82">
        <v>0</v>
      </c>
      <c r="DM19" s="82">
        <v>0</v>
      </c>
    </row>
    <row r="20" spans="1:117" ht="15" x14ac:dyDescent="0.25">
      <c r="A20" s="497" t="s">
        <v>495</v>
      </c>
      <c r="B20" s="498"/>
      <c r="C20" s="498"/>
      <c r="D20" s="498"/>
      <c r="E20" s="499"/>
      <c r="F20" s="500" t="s">
        <v>540</v>
      </c>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2"/>
      <c r="CG20" s="503">
        <v>2</v>
      </c>
      <c r="CH20" s="504"/>
      <c r="CI20" s="504"/>
      <c r="CJ20" s="504"/>
      <c r="CK20" s="504"/>
      <c r="CL20" s="504"/>
      <c r="CM20" s="504"/>
      <c r="CN20" s="504"/>
      <c r="CO20" s="504"/>
      <c r="CP20" s="504"/>
      <c r="CQ20" s="504"/>
      <c r="CR20" s="504"/>
      <c r="CS20" s="504"/>
      <c r="CT20" s="505"/>
      <c r="CU20" s="506">
        <f t="shared" ref="CU20:CU27" si="1">DK20+DL20+DM20</f>
        <v>600000</v>
      </c>
      <c r="CV20" s="507"/>
      <c r="CW20" s="507"/>
      <c r="CX20" s="507"/>
      <c r="CY20" s="507"/>
      <c r="CZ20" s="507"/>
      <c r="DA20" s="507"/>
      <c r="DB20" s="507"/>
      <c r="DC20" s="507"/>
      <c r="DD20" s="507"/>
      <c r="DE20" s="507"/>
      <c r="DF20" s="507"/>
      <c r="DG20" s="507"/>
      <c r="DH20" s="507"/>
      <c r="DI20" s="507"/>
      <c r="DJ20" s="508"/>
      <c r="DK20" s="103">
        <v>0</v>
      </c>
      <c r="DL20" s="103">
        <v>600000</v>
      </c>
      <c r="DM20" s="103">
        <v>0</v>
      </c>
    </row>
    <row r="21" spans="1:117" ht="15" x14ac:dyDescent="0.25">
      <c r="A21" s="430" t="s">
        <v>496</v>
      </c>
      <c r="B21" s="456"/>
      <c r="C21" s="456"/>
      <c r="D21" s="456"/>
      <c r="E21" s="457"/>
      <c r="F21" s="458" t="s">
        <v>497</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5"/>
      <c r="CG21" s="473">
        <v>1</v>
      </c>
      <c r="CH21" s="474"/>
      <c r="CI21" s="474"/>
      <c r="CJ21" s="474"/>
      <c r="CK21" s="474"/>
      <c r="CL21" s="474"/>
      <c r="CM21" s="474"/>
      <c r="CN21" s="474"/>
      <c r="CO21" s="474"/>
      <c r="CP21" s="474"/>
      <c r="CQ21" s="474"/>
      <c r="CR21" s="474"/>
      <c r="CS21" s="474"/>
      <c r="CT21" s="475"/>
      <c r="CU21" s="459">
        <f t="shared" si="1"/>
        <v>274400</v>
      </c>
      <c r="CV21" s="460"/>
      <c r="CW21" s="460"/>
      <c r="CX21" s="460"/>
      <c r="CY21" s="460"/>
      <c r="CZ21" s="460"/>
      <c r="DA21" s="460"/>
      <c r="DB21" s="460"/>
      <c r="DC21" s="460"/>
      <c r="DD21" s="460"/>
      <c r="DE21" s="460"/>
      <c r="DF21" s="460"/>
      <c r="DG21" s="460"/>
      <c r="DH21" s="460"/>
      <c r="DI21" s="460"/>
      <c r="DJ21" s="461"/>
      <c r="DK21" s="82">
        <v>274400</v>
      </c>
      <c r="DL21" s="82">
        <v>0</v>
      </c>
      <c r="DM21" s="82">
        <v>0</v>
      </c>
    </row>
    <row r="22" spans="1:117" ht="15" customHeight="1" x14ac:dyDescent="0.25">
      <c r="A22" s="430" t="s">
        <v>498</v>
      </c>
      <c r="B22" s="456"/>
      <c r="C22" s="456"/>
      <c r="D22" s="456"/>
      <c r="E22" s="457"/>
      <c r="F22" s="458" t="s">
        <v>499</v>
      </c>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5"/>
      <c r="CG22" s="473">
        <v>1</v>
      </c>
      <c r="CH22" s="474"/>
      <c r="CI22" s="474"/>
      <c r="CJ22" s="474"/>
      <c r="CK22" s="474"/>
      <c r="CL22" s="474"/>
      <c r="CM22" s="474"/>
      <c r="CN22" s="474"/>
      <c r="CO22" s="474"/>
      <c r="CP22" s="474"/>
      <c r="CQ22" s="474"/>
      <c r="CR22" s="474"/>
      <c r="CS22" s="474"/>
      <c r="CT22" s="475"/>
      <c r="CU22" s="459">
        <f t="shared" si="1"/>
        <v>50000</v>
      </c>
      <c r="CV22" s="460"/>
      <c r="CW22" s="460"/>
      <c r="CX22" s="460"/>
      <c r="CY22" s="460"/>
      <c r="CZ22" s="460"/>
      <c r="DA22" s="460"/>
      <c r="DB22" s="460"/>
      <c r="DC22" s="460"/>
      <c r="DD22" s="460"/>
      <c r="DE22" s="460"/>
      <c r="DF22" s="460"/>
      <c r="DG22" s="460"/>
      <c r="DH22" s="460"/>
      <c r="DI22" s="460"/>
      <c r="DJ22" s="461"/>
      <c r="DK22" s="82">
        <v>0</v>
      </c>
      <c r="DL22" s="82">
        <v>0</v>
      </c>
      <c r="DM22" s="82">
        <v>50000</v>
      </c>
    </row>
    <row r="23" spans="1:117" ht="15" x14ac:dyDescent="0.25">
      <c r="A23" s="497" t="s">
        <v>500</v>
      </c>
      <c r="B23" s="498"/>
      <c r="C23" s="498"/>
      <c r="D23" s="498"/>
      <c r="E23" s="499"/>
      <c r="F23" s="500" t="s">
        <v>501</v>
      </c>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1"/>
      <c r="CB23" s="501"/>
      <c r="CC23" s="501"/>
      <c r="CD23" s="501"/>
      <c r="CE23" s="501"/>
      <c r="CF23" s="502"/>
      <c r="CG23" s="503">
        <v>1</v>
      </c>
      <c r="CH23" s="504"/>
      <c r="CI23" s="504"/>
      <c r="CJ23" s="504"/>
      <c r="CK23" s="504"/>
      <c r="CL23" s="504"/>
      <c r="CM23" s="504"/>
      <c r="CN23" s="504"/>
      <c r="CO23" s="504"/>
      <c r="CP23" s="504"/>
      <c r="CQ23" s="504"/>
      <c r="CR23" s="504"/>
      <c r="CS23" s="504"/>
      <c r="CT23" s="505"/>
      <c r="CU23" s="506">
        <f t="shared" si="1"/>
        <v>10000</v>
      </c>
      <c r="CV23" s="507"/>
      <c r="CW23" s="507"/>
      <c r="CX23" s="507"/>
      <c r="CY23" s="507"/>
      <c r="CZ23" s="507"/>
      <c r="DA23" s="507"/>
      <c r="DB23" s="507"/>
      <c r="DC23" s="507"/>
      <c r="DD23" s="507"/>
      <c r="DE23" s="507"/>
      <c r="DF23" s="507"/>
      <c r="DG23" s="507"/>
      <c r="DH23" s="507"/>
      <c r="DI23" s="507"/>
      <c r="DJ23" s="508"/>
      <c r="DK23" s="103">
        <v>0</v>
      </c>
      <c r="DL23" s="103">
        <v>0</v>
      </c>
      <c r="DM23" s="103">
        <v>10000</v>
      </c>
    </row>
    <row r="24" spans="1:117" ht="15" x14ac:dyDescent="0.25">
      <c r="A24" s="430" t="s">
        <v>502</v>
      </c>
      <c r="B24" s="456"/>
      <c r="C24" s="456"/>
      <c r="D24" s="456"/>
      <c r="E24" s="457"/>
      <c r="F24" s="458" t="s">
        <v>503</v>
      </c>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4"/>
      <c r="BL24" s="404"/>
      <c r="BM24" s="404"/>
      <c r="BN24" s="404"/>
      <c r="BO24" s="404"/>
      <c r="BP24" s="404"/>
      <c r="BQ24" s="404"/>
      <c r="BR24" s="404"/>
      <c r="BS24" s="404"/>
      <c r="BT24" s="404"/>
      <c r="BU24" s="404"/>
      <c r="BV24" s="404"/>
      <c r="BW24" s="404"/>
      <c r="BX24" s="404"/>
      <c r="BY24" s="404"/>
      <c r="BZ24" s="404"/>
      <c r="CA24" s="404"/>
      <c r="CB24" s="404"/>
      <c r="CC24" s="404"/>
      <c r="CD24" s="404"/>
      <c r="CE24" s="404"/>
      <c r="CF24" s="405"/>
      <c r="CG24" s="473">
        <v>3</v>
      </c>
      <c r="CH24" s="474"/>
      <c r="CI24" s="474"/>
      <c r="CJ24" s="474"/>
      <c r="CK24" s="474"/>
      <c r="CL24" s="474"/>
      <c r="CM24" s="474"/>
      <c r="CN24" s="474"/>
      <c r="CO24" s="474"/>
      <c r="CP24" s="474"/>
      <c r="CQ24" s="474"/>
      <c r="CR24" s="474"/>
      <c r="CS24" s="474"/>
      <c r="CT24" s="475"/>
      <c r="CU24" s="459">
        <f t="shared" si="1"/>
        <v>52100</v>
      </c>
      <c r="CV24" s="460"/>
      <c r="CW24" s="460"/>
      <c r="CX24" s="460"/>
      <c r="CY24" s="460"/>
      <c r="CZ24" s="460"/>
      <c r="DA24" s="460"/>
      <c r="DB24" s="460"/>
      <c r="DC24" s="460"/>
      <c r="DD24" s="460"/>
      <c r="DE24" s="460"/>
      <c r="DF24" s="460"/>
      <c r="DG24" s="460"/>
      <c r="DH24" s="460"/>
      <c r="DI24" s="460"/>
      <c r="DJ24" s="461"/>
      <c r="DK24" s="82">
        <f>22600+5900+23600</f>
        <v>52100</v>
      </c>
      <c r="DL24" s="82">
        <v>0</v>
      </c>
      <c r="DM24" s="82">
        <v>0</v>
      </c>
    </row>
    <row r="25" spans="1:117" ht="15" x14ac:dyDescent="0.25">
      <c r="A25" s="430" t="s">
        <v>504</v>
      </c>
      <c r="B25" s="456"/>
      <c r="C25" s="456"/>
      <c r="D25" s="456"/>
      <c r="E25" s="457"/>
      <c r="F25" s="458" t="s">
        <v>505</v>
      </c>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5"/>
      <c r="CG25" s="473">
        <v>1</v>
      </c>
      <c r="CH25" s="474"/>
      <c r="CI25" s="474"/>
      <c r="CJ25" s="474"/>
      <c r="CK25" s="474"/>
      <c r="CL25" s="474"/>
      <c r="CM25" s="474"/>
      <c r="CN25" s="474"/>
      <c r="CO25" s="474"/>
      <c r="CP25" s="474"/>
      <c r="CQ25" s="474"/>
      <c r="CR25" s="474"/>
      <c r="CS25" s="474"/>
      <c r="CT25" s="475"/>
      <c r="CU25" s="459">
        <f t="shared" si="1"/>
        <v>29540</v>
      </c>
      <c r="CV25" s="460"/>
      <c r="CW25" s="460"/>
      <c r="CX25" s="460"/>
      <c r="CY25" s="460"/>
      <c r="CZ25" s="460"/>
      <c r="DA25" s="460"/>
      <c r="DB25" s="460"/>
      <c r="DC25" s="460"/>
      <c r="DD25" s="460"/>
      <c r="DE25" s="460"/>
      <c r="DF25" s="460"/>
      <c r="DG25" s="460"/>
      <c r="DH25" s="460"/>
      <c r="DI25" s="460"/>
      <c r="DJ25" s="461"/>
      <c r="DK25" s="82">
        <v>29540</v>
      </c>
      <c r="DL25" s="82">
        <v>0</v>
      </c>
      <c r="DM25" s="82">
        <v>0</v>
      </c>
    </row>
    <row r="26" spans="1:117" ht="15" hidden="1" x14ac:dyDescent="0.25">
      <c r="A26" s="430" t="s">
        <v>507</v>
      </c>
      <c r="B26" s="456"/>
      <c r="C26" s="456"/>
      <c r="D26" s="456"/>
      <c r="E26" s="457"/>
      <c r="F26" s="458" t="s">
        <v>508</v>
      </c>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5"/>
      <c r="CG26" s="473">
        <v>1</v>
      </c>
      <c r="CH26" s="474"/>
      <c r="CI26" s="474"/>
      <c r="CJ26" s="474"/>
      <c r="CK26" s="474"/>
      <c r="CL26" s="474"/>
      <c r="CM26" s="474"/>
      <c r="CN26" s="474"/>
      <c r="CO26" s="474"/>
      <c r="CP26" s="474"/>
      <c r="CQ26" s="474"/>
      <c r="CR26" s="474"/>
      <c r="CS26" s="474"/>
      <c r="CT26" s="475"/>
      <c r="CU26" s="459">
        <f t="shared" si="1"/>
        <v>0</v>
      </c>
      <c r="CV26" s="460"/>
      <c r="CW26" s="460"/>
      <c r="CX26" s="460"/>
      <c r="CY26" s="460"/>
      <c r="CZ26" s="460"/>
      <c r="DA26" s="460"/>
      <c r="DB26" s="460"/>
      <c r="DC26" s="460"/>
      <c r="DD26" s="460"/>
      <c r="DE26" s="460"/>
      <c r="DF26" s="460"/>
      <c r="DG26" s="460"/>
      <c r="DH26" s="460"/>
      <c r="DI26" s="460"/>
      <c r="DJ26" s="461"/>
      <c r="DK26" s="82">
        <v>0</v>
      </c>
      <c r="DL26" s="82">
        <v>0</v>
      </c>
      <c r="DM26" s="82">
        <v>0</v>
      </c>
    </row>
    <row r="27" spans="1:117" ht="15" customHeight="1" x14ac:dyDescent="0.25">
      <c r="A27" s="430" t="s">
        <v>506</v>
      </c>
      <c r="B27" s="456"/>
      <c r="C27" s="456"/>
      <c r="D27" s="456"/>
      <c r="E27" s="457"/>
      <c r="F27" s="458" t="s">
        <v>509</v>
      </c>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5"/>
      <c r="CG27" s="473">
        <v>1</v>
      </c>
      <c r="CH27" s="474"/>
      <c r="CI27" s="474"/>
      <c r="CJ27" s="474"/>
      <c r="CK27" s="474"/>
      <c r="CL27" s="474"/>
      <c r="CM27" s="474"/>
      <c r="CN27" s="474"/>
      <c r="CO27" s="474"/>
      <c r="CP27" s="474"/>
      <c r="CQ27" s="474"/>
      <c r="CR27" s="474"/>
      <c r="CS27" s="474"/>
      <c r="CT27" s="475"/>
      <c r="CU27" s="459">
        <f t="shared" si="1"/>
        <v>270000</v>
      </c>
      <c r="CV27" s="460"/>
      <c r="CW27" s="460"/>
      <c r="CX27" s="460"/>
      <c r="CY27" s="460"/>
      <c r="CZ27" s="460"/>
      <c r="DA27" s="460"/>
      <c r="DB27" s="460"/>
      <c r="DC27" s="460"/>
      <c r="DD27" s="460"/>
      <c r="DE27" s="460"/>
      <c r="DF27" s="460"/>
      <c r="DG27" s="460"/>
      <c r="DH27" s="460"/>
      <c r="DI27" s="460"/>
      <c r="DJ27" s="461"/>
      <c r="DK27" s="82">
        <v>0</v>
      </c>
      <c r="DL27" s="82">
        <v>270000</v>
      </c>
      <c r="DM27" s="82">
        <v>0</v>
      </c>
    </row>
    <row r="28" spans="1:117" ht="15" hidden="1" customHeight="1" x14ac:dyDescent="0.25">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5"/>
      <c r="CG28" s="459"/>
      <c r="CH28" s="460"/>
      <c r="CI28" s="460"/>
      <c r="CJ28" s="460"/>
      <c r="CK28" s="460"/>
      <c r="CL28" s="460"/>
      <c r="CM28" s="460"/>
      <c r="CN28" s="460"/>
      <c r="CO28" s="460"/>
      <c r="CP28" s="460"/>
      <c r="CQ28" s="460"/>
      <c r="CR28" s="460"/>
      <c r="CS28" s="460"/>
      <c r="CT28" s="461"/>
      <c r="CU28" s="459"/>
      <c r="CV28" s="460"/>
      <c r="CW28" s="460"/>
      <c r="CX28" s="460"/>
      <c r="CY28" s="460"/>
      <c r="CZ28" s="460"/>
      <c r="DA28" s="460"/>
      <c r="DB28" s="460"/>
      <c r="DC28" s="460"/>
      <c r="DD28" s="460"/>
      <c r="DE28" s="460"/>
      <c r="DF28" s="460"/>
      <c r="DG28" s="460"/>
      <c r="DH28" s="460"/>
      <c r="DI28" s="460"/>
      <c r="DJ28" s="461"/>
      <c r="DK28" s="82"/>
      <c r="DL28" s="82"/>
      <c r="DM28" s="82"/>
    </row>
    <row r="29" spans="1:117" ht="15" hidden="1" customHeight="1" x14ac:dyDescent="0.25">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5"/>
      <c r="CG29" s="459"/>
      <c r="CH29" s="460"/>
      <c r="CI29" s="460"/>
      <c r="CJ29" s="460"/>
      <c r="CK29" s="460"/>
      <c r="CL29" s="460"/>
      <c r="CM29" s="460"/>
      <c r="CN29" s="460"/>
      <c r="CO29" s="460"/>
      <c r="CP29" s="460"/>
      <c r="CQ29" s="460"/>
      <c r="CR29" s="460"/>
      <c r="CS29" s="460"/>
      <c r="CT29" s="461"/>
      <c r="CU29" s="459"/>
      <c r="CV29" s="460"/>
      <c r="CW29" s="460"/>
      <c r="CX29" s="460"/>
      <c r="CY29" s="460"/>
      <c r="CZ29" s="460"/>
      <c r="DA29" s="460"/>
      <c r="DB29" s="460"/>
      <c r="DC29" s="460"/>
      <c r="DD29" s="460"/>
      <c r="DE29" s="460"/>
      <c r="DF29" s="460"/>
      <c r="DG29" s="460"/>
      <c r="DH29" s="460"/>
      <c r="DI29" s="460"/>
      <c r="DJ29" s="461"/>
      <c r="DK29" s="82"/>
      <c r="DL29" s="82"/>
      <c r="DM29" s="82"/>
    </row>
    <row r="30" spans="1:117" ht="27.75" hidden="1" customHeight="1" x14ac:dyDescent="0.25">
      <c r="A30" s="430"/>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5"/>
      <c r="CG30" s="459"/>
      <c r="CH30" s="460"/>
      <c r="CI30" s="460"/>
      <c r="CJ30" s="460"/>
      <c r="CK30" s="460"/>
      <c r="CL30" s="460"/>
      <c r="CM30" s="460"/>
      <c r="CN30" s="460"/>
      <c r="CO30" s="460"/>
      <c r="CP30" s="460"/>
      <c r="CQ30" s="460"/>
      <c r="CR30" s="460"/>
      <c r="CS30" s="460"/>
      <c r="CT30" s="461"/>
      <c r="CU30" s="459"/>
      <c r="CV30" s="460"/>
      <c r="CW30" s="460"/>
      <c r="CX30" s="460"/>
      <c r="CY30" s="460"/>
      <c r="CZ30" s="460"/>
      <c r="DA30" s="460"/>
      <c r="DB30" s="460"/>
      <c r="DC30" s="460"/>
      <c r="DD30" s="460"/>
      <c r="DE30" s="460"/>
      <c r="DF30" s="460"/>
      <c r="DG30" s="460"/>
      <c r="DH30" s="460"/>
      <c r="DI30" s="460"/>
      <c r="DJ30" s="461"/>
      <c r="DK30" s="82"/>
      <c r="DL30" s="82"/>
      <c r="DM30" s="82"/>
    </row>
    <row r="31" spans="1:117" ht="15" hidden="1" customHeight="1" x14ac:dyDescent="0.25">
      <c r="A31" s="430"/>
      <c r="B31" s="456"/>
      <c r="C31" s="456"/>
      <c r="D31" s="456"/>
      <c r="E31" s="457"/>
      <c r="F31" s="458"/>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5"/>
      <c r="CG31" s="459"/>
      <c r="CH31" s="460"/>
      <c r="CI31" s="460"/>
      <c r="CJ31" s="460"/>
      <c r="CK31" s="460"/>
      <c r="CL31" s="460"/>
      <c r="CM31" s="460"/>
      <c r="CN31" s="460"/>
      <c r="CO31" s="460"/>
      <c r="CP31" s="460"/>
      <c r="CQ31" s="460"/>
      <c r="CR31" s="460"/>
      <c r="CS31" s="460"/>
      <c r="CT31" s="461"/>
      <c r="CU31" s="459"/>
      <c r="CV31" s="460"/>
      <c r="CW31" s="460"/>
      <c r="CX31" s="460"/>
      <c r="CY31" s="460"/>
      <c r="CZ31" s="460"/>
      <c r="DA31" s="460"/>
      <c r="DB31" s="460"/>
      <c r="DC31" s="460"/>
      <c r="DD31" s="460"/>
      <c r="DE31" s="460"/>
      <c r="DF31" s="460"/>
      <c r="DG31" s="460"/>
      <c r="DH31" s="460"/>
      <c r="DI31" s="460"/>
      <c r="DJ31" s="461"/>
      <c r="DK31" s="82"/>
      <c r="DL31" s="82"/>
      <c r="DM31" s="82"/>
    </row>
    <row r="32" spans="1:117" ht="15" hidden="1" customHeight="1" x14ac:dyDescent="0.25">
      <c r="A32" s="430"/>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5"/>
      <c r="CG32" s="459"/>
      <c r="CH32" s="460"/>
      <c r="CI32" s="460"/>
      <c r="CJ32" s="460"/>
      <c r="CK32" s="460"/>
      <c r="CL32" s="460"/>
      <c r="CM32" s="460"/>
      <c r="CN32" s="460"/>
      <c r="CO32" s="460"/>
      <c r="CP32" s="460"/>
      <c r="CQ32" s="460"/>
      <c r="CR32" s="460"/>
      <c r="CS32" s="460"/>
      <c r="CT32" s="461"/>
      <c r="CU32" s="459"/>
      <c r="CV32" s="460"/>
      <c r="CW32" s="460"/>
      <c r="CX32" s="460"/>
      <c r="CY32" s="460"/>
      <c r="CZ32" s="460"/>
      <c r="DA32" s="460"/>
      <c r="DB32" s="460"/>
      <c r="DC32" s="460"/>
      <c r="DD32" s="460"/>
      <c r="DE32" s="460"/>
      <c r="DF32" s="460"/>
      <c r="DG32" s="460"/>
      <c r="DH32" s="460"/>
      <c r="DI32" s="460"/>
      <c r="DJ32" s="461"/>
      <c r="DK32" s="82"/>
      <c r="DL32" s="82"/>
      <c r="DM32" s="82"/>
    </row>
    <row r="33" spans="1:117" ht="15" hidden="1" customHeight="1" x14ac:dyDescent="0.25">
      <c r="A33" s="430"/>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5"/>
      <c r="CG33" s="459"/>
      <c r="CH33" s="460"/>
      <c r="CI33" s="460"/>
      <c r="CJ33" s="460"/>
      <c r="CK33" s="460"/>
      <c r="CL33" s="460"/>
      <c r="CM33" s="460"/>
      <c r="CN33" s="460"/>
      <c r="CO33" s="460"/>
      <c r="CP33" s="460"/>
      <c r="CQ33" s="460"/>
      <c r="CR33" s="460"/>
      <c r="CS33" s="460"/>
      <c r="CT33" s="461"/>
      <c r="CU33" s="459"/>
      <c r="CV33" s="460"/>
      <c r="CW33" s="460"/>
      <c r="CX33" s="460"/>
      <c r="CY33" s="460"/>
      <c r="CZ33" s="460"/>
      <c r="DA33" s="460"/>
      <c r="DB33" s="460"/>
      <c r="DC33" s="460"/>
      <c r="DD33" s="460"/>
      <c r="DE33" s="460"/>
      <c r="DF33" s="460"/>
      <c r="DG33" s="460"/>
      <c r="DH33" s="460"/>
      <c r="DI33" s="460"/>
      <c r="DJ33" s="461"/>
      <c r="DK33" s="82"/>
      <c r="DL33" s="82"/>
      <c r="DM33" s="82"/>
    </row>
    <row r="34" spans="1:117" ht="27.75" hidden="1" customHeight="1" x14ac:dyDescent="0.25">
      <c r="A34" s="430"/>
      <c r="B34" s="456"/>
      <c r="C34" s="456"/>
      <c r="D34" s="456"/>
      <c r="E34" s="457"/>
      <c r="F34" s="458"/>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c r="CF34" s="405"/>
      <c r="CG34" s="459"/>
      <c r="CH34" s="460"/>
      <c r="CI34" s="460"/>
      <c r="CJ34" s="460"/>
      <c r="CK34" s="460"/>
      <c r="CL34" s="460"/>
      <c r="CM34" s="460"/>
      <c r="CN34" s="460"/>
      <c r="CO34" s="460"/>
      <c r="CP34" s="460"/>
      <c r="CQ34" s="460"/>
      <c r="CR34" s="460"/>
      <c r="CS34" s="460"/>
      <c r="CT34" s="461"/>
      <c r="CU34" s="459"/>
      <c r="CV34" s="460"/>
      <c r="CW34" s="460"/>
      <c r="CX34" s="460"/>
      <c r="CY34" s="460"/>
      <c r="CZ34" s="460"/>
      <c r="DA34" s="460"/>
      <c r="DB34" s="460"/>
      <c r="DC34" s="460"/>
      <c r="DD34" s="460"/>
      <c r="DE34" s="460"/>
      <c r="DF34" s="460"/>
      <c r="DG34" s="460"/>
      <c r="DH34" s="460"/>
      <c r="DI34" s="460"/>
      <c r="DJ34" s="461"/>
      <c r="DK34" s="82"/>
      <c r="DL34" s="82"/>
      <c r="DM34" s="82"/>
    </row>
    <row r="35" spans="1:117" ht="15" hidden="1" customHeight="1" x14ac:dyDescent="0.25">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5"/>
      <c r="CG35" s="459"/>
      <c r="CH35" s="460"/>
      <c r="CI35" s="460"/>
      <c r="CJ35" s="460"/>
      <c r="CK35" s="460"/>
      <c r="CL35" s="460"/>
      <c r="CM35" s="460"/>
      <c r="CN35" s="460"/>
      <c r="CO35" s="460"/>
      <c r="CP35" s="460"/>
      <c r="CQ35" s="460"/>
      <c r="CR35" s="460"/>
      <c r="CS35" s="460"/>
      <c r="CT35" s="461"/>
      <c r="CU35" s="459"/>
      <c r="CV35" s="460"/>
      <c r="CW35" s="460"/>
      <c r="CX35" s="460"/>
      <c r="CY35" s="460"/>
      <c r="CZ35" s="460"/>
      <c r="DA35" s="460"/>
      <c r="DB35" s="460"/>
      <c r="DC35" s="460"/>
      <c r="DD35" s="460"/>
      <c r="DE35" s="460"/>
      <c r="DF35" s="460"/>
      <c r="DG35" s="460"/>
      <c r="DH35" s="460"/>
      <c r="DI35" s="460"/>
      <c r="DJ35" s="461"/>
      <c r="DK35" s="82"/>
      <c r="DL35" s="82"/>
      <c r="DM35" s="82"/>
    </row>
    <row r="36" spans="1:117" ht="15" hidden="1" customHeight="1" x14ac:dyDescent="0.25">
      <c r="A36" s="430"/>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5"/>
      <c r="CG36" s="459"/>
      <c r="CH36" s="460"/>
      <c r="CI36" s="460"/>
      <c r="CJ36" s="460"/>
      <c r="CK36" s="460"/>
      <c r="CL36" s="460"/>
      <c r="CM36" s="460"/>
      <c r="CN36" s="460"/>
      <c r="CO36" s="460"/>
      <c r="CP36" s="460"/>
      <c r="CQ36" s="460"/>
      <c r="CR36" s="460"/>
      <c r="CS36" s="460"/>
      <c r="CT36" s="461"/>
      <c r="CU36" s="459"/>
      <c r="CV36" s="460"/>
      <c r="CW36" s="460"/>
      <c r="CX36" s="460"/>
      <c r="CY36" s="460"/>
      <c r="CZ36" s="460"/>
      <c r="DA36" s="460"/>
      <c r="DB36" s="460"/>
      <c r="DC36" s="460"/>
      <c r="DD36" s="460"/>
      <c r="DE36" s="460"/>
      <c r="DF36" s="460"/>
      <c r="DG36" s="460"/>
      <c r="DH36" s="460"/>
      <c r="DI36" s="460"/>
      <c r="DJ36" s="461"/>
      <c r="DK36" s="82"/>
      <c r="DL36" s="82"/>
      <c r="DM36" s="82"/>
    </row>
    <row r="37" spans="1:117" ht="27.75" hidden="1" customHeight="1" x14ac:dyDescent="0.25">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5"/>
      <c r="CG37" s="459"/>
      <c r="CH37" s="460"/>
      <c r="CI37" s="460"/>
      <c r="CJ37" s="460"/>
      <c r="CK37" s="460"/>
      <c r="CL37" s="460"/>
      <c r="CM37" s="460"/>
      <c r="CN37" s="460"/>
      <c r="CO37" s="460"/>
      <c r="CP37" s="460"/>
      <c r="CQ37" s="460"/>
      <c r="CR37" s="460"/>
      <c r="CS37" s="460"/>
      <c r="CT37" s="461"/>
      <c r="CU37" s="459"/>
      <c r="CV37" s="460"/>
      <c r="CW37" s="460"/>
      <c r="CX37" s="460"/>
      <c r="CY37" s="460"/>
      <c r="CZ37" s="460"/>
      <c r="DA37" s="460"/>
      <c r="DB37" s="460"/>
      <c r="DC37" s="460"/>
      <c r="DD37" s="460"/>
      <c r="DE37" s="460"/>
      <c r="DF37" s="460"/>
      <c r="DG37" s="460"/>
      <c r="DH37" s="460"/>
      <c r="DI37" s="460"/>
      <c r="DJ37" s="461"/>
      <c r="DK37" s="82"/>
      <c r="DL37" s="82"/>
      <c r="DM37" s="82"/>
    </row>
    <row r="38" spans="1:117" ht="15" hidden="1" customHeight="1" x14ac:dyDescent="0.25">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4"/>
      <c r="CA38" s="404"/>
      <c r="CB38" s="404"/>
      <c r="CC38" s="404"/>
      <c r="CD38" s="404"/>
      <c r="CE38" s="404"/>
      <c r="CF38" s="405"/>
      <c r="CG38" s="459"/>
      <c r="CH38" s="460"/>
      <c r="CI38" s="460"/>
      <c r="CJ38" s="460"/>
      <c r="CK38" s="460"/>
      <c r="CL38" s="460"/>
      <c r="CM38" s="460"/>
      <c r="CN38" s="460"/>
      <c r="CO38" s="460"/>
      <c r="CP38" s="460"/>
      <c r="CQ38" s="460"/>
      <c r="CR38" s="460"/>
      <c r="CS38" s="460"/>
      <c r="CT38" s="461"/>
      <c r="CU38" s="459"/>
      <c r="CV38" s="460"/>
      <c r="CW38" s="460"/>
      <c r="CX38" s="460"/>
      <c r="CY38" s="460"/>
      <c r="CZ38" s="460"/>
      <c r="DA38" s="460"/>
      <c r="DB38" s="460"/>
      <c r="DC38" s="460"/>
      <c r="DD38" s="460"/>
      <c r="DE38" s="460"/>
      <c r="DF38" s="460"/>
      <c r="DG38" s="460"/>
      <c r="DH38" s="460"/>
      <c r="DI38" s="460"/>
      <c r="DJ38" s="461"/>
      <c r="DK38" s="82"/>
      <c r="DL38" s="82"/>
      <c r="DM38" s="82"/>
    </row>
    <row r="39" spans="1:117" ht="15" hidden="1" customHeight="1" x14ac:dyDescent="0.25">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5"/>
      <c r="CG39" s="459"/>
      <c r="CH39" s="460"/>
      <c r="CI39" s="460"/>
      <c r="CJ39" s="460"/>
      <c r="CK39" s="460"/>
      <c r="CL39" s="460"/>
      <c r="CM39" s="460"/>
      <c r="CN39" s="460"/>
      <c r="CO39" s="460"/>
      <c r="CP39" s="460"/>
      <c r="CQ39" s="460"/>
      <c r="CR39" s="460"/>
      <c r="CS39" s="460"/>
      <c r="CT39" s="461"/>
      <c r="CU39" s="459"/>
      <c r="CV39" s="460"/>
      <c r="CW39" s="460"/>
      <c r="CX39" s="460"/>
      <c r="CY39" s="460"/>
      <c r="CZ39" s="460"/>
      <c r="DA39" s="460"/>
      <c r="DB39" s="460"/>
      <c r="DC39" s="460"/>
      <c r="DD39" s="460"/>
      <c r="DE39" s="460"/>
      <c r="DF39" s="460"/>
      <c r="DG39" s="460"/>
      <c r="DH39" s="460"/>
      <c r="DI39" s="460"/>
      <c r="DJ39" s="461"/>
      <c r="DK39" s="82"/>
      <c r="DL39" s="82"/>
      <c r="DM39" s="82"/>
    </row>
    <row r="40" spans="1:117" ht="27.75" hidden="1" customHeight="1" x14ac:dyDescent="0.25">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5"/>
      <c r="CG40" s="459"/>
      <c r="CH40" s="460"/>
      <c r="CI40" s="460"/>
      <c r="CJ40" s="460"/>
      <c r="CK40" s="460"/>
      <c r="CL40" s="460"/>
      <c r="CM40" s="460"/>
      <c r="CN40" s="460"/>
      <c r="CO40" s="460"/>
      <c r="CP40" s="460"/>
      <c r="CQ40" s="460"/>
      <c r="CR40" s="460"/>
      <c r="CS40" s="460"/>
      <c r="CT40" s="461"/>
      <c r="CU40" s="459"/>
      <c r="CV40" s="460"/>
      <c r="CW40" s="460"/>
      <c r="CX40" s="460"/>
      <c r="CY40" s="460"/>
      <c r="CZ40" s="460"/>
      <c r="DA40" s="460"/>
      <c r="DB40" s="460"/>
      <c r="DC40" s="460"/>
      <c r="DD40" s="460"/>
      <c r="DE40" s="460"/>
      <c r="DF40" s="460"/>
      <c r="DG40" s="460"/>
      <c r="DH40" s="460"/>
      <c r="DI40" s="460"/>
      <c r="DJ40" s="461"/>
      <c r="DK40" s="82"/>
      <c r="DL40" s="82"/>
      <c r="DM40" s="82"/>
    </row>
    <row r="41" spans="1:117" ht="15" hidden="1" customHeight="1" x14ac:dyDescent="0.25">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5"/>
      <c r="CG41" s="459"/>
      <c r="CH41" s="460"/>
      <c r="CI41" s="460"/>
      <c r="CJ41" s="460"/>
      <c r="CK41" s="460"/>
      <c r="CL41" s="460"/>
      <c r="CM41" s="460"/>
      <c r="CN41" s="460"/>
      <c r="CO41" s="460"/>
      <c r="CP41" s="460"/>
      <c r="CQ41" s="460"/>
      <c r="CR41" s="460"/>
      <c r="CS41" s="460"/>
      <c r="CT41" s="461"/>
      <c r="CU41" s="459"/>
      <c r="CV41" s="460"/>
      <c r="CW41" s="460"/>
      <c r="CX41" s="460"/>
      <c r="CY41" s="460"/>
      <c r="CZ41" s="460"/>
      <c r="DA41" s="460"/>
      <c r="DB41" s="460"/>
      <c r="DC41" s="460"/>
      <c r="DD41" s="460"/>
      <c r="DE41" s="460"/>
      <c r="DF41" s="460"/>
      <c r="DG41" s="460"/>
      <c r="DH41" s="460"/>
      <c r="DI41" s="460"/>
      <c r="DJ41" s="461"/>
      <c r="DK41" s="82"/>
      <c r="DL41" s="82"/>
      <c r="DM41" s="82"/>
    </row>
    <row r="42" spans="1:117" ht="15" hidden="1" customHeight="1" x14ac:dyDescent="0.25">
      <c r="A42" s="430"/>
      <c r="B42" s="456"/>
      <c r="C42" s="456"/>
      <c r="D42" s="456"/>
      <c r="E42" s="457"/>
      <c r="F42" s="458"/>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c r="BQ42" s="404"/>
      <c r="BR42" s="404"/>
      <c r="BS42" s="404"/>
      <c r="BT42" s="404"/>
      <c r="BU42" s="404"/>
      <c r="BV42" s="404"/>
      <c r="BW42" s="404"/>
      <c r="BX42" s="404"/>
      <c r="BY42" s="404"/>
      <c r="BZ42" s="404"/>
      <c r="CA42" s="404"/>
      <c r="CB42" s="404"/>
      <c r="CC42" s="404"/>
      <c r="CD42" s="404"/>
      <c r="CE42" s="404"/>
      <c r="CF42" s="405"/>
      <c r="CG42" s="459"/>
      <c r="CH42" s="460"/>
      <c r="CI42" s="460"/>
      <c r="CJ42" s="460"/>
      <c r="CK42" s="460"/>
      <c r="CL42" s="460"/>
      <c r="CM42" s="460"/>
      <c r="CN42" s="460"/>
      <c r="CO42" s="460"/>
      <c r="CP42" s="460"/>
      <c r="CQ42" s="460"/>
      <c r="CR42" s="460"/>
      <c r="CS42" s="460"/>
      <c r="CT42" s="461"/>
      <c r="CU42" s="459"/>
      <c r="CV42" s="460"/>
      <c r="CW42" s="460"/>
      <c r="CX42" s="460"/>
      <c r="CY42" s="460"/>
      <c r="CZ42" s="460"/>
      <c r="DA42" s="460"/>
      <c r="DB42" s="460"/>
      <c r="DC42" s="460"/>
      <c r="DD42" s="460"/>
      <c r="DE42" s="460"/>
      <c r="DF42" s="460"/>
      <c r="DG42" s="460"/>
      <c r="DH42" s="460"/>
      <c r="DI42" s="460"/>
      <c r="DJ42" s="461"/>
      <c r="DK42" s="82"/>
      <c r="DL42" s="82"/>
      <c r="DM42" s="82"/>
    </row>
    <row r="43" spans="1:117" ht="27.75" hidden="1" customHeight="1" x14ac:dyDescent="0.25">
      <c r="A43" s="430"/>
      <c r="B43" s="456"/>
      <c r="C43" s="456"/>
      <c r="D43" s="456"/>
      <c r="E43" s="457"/>
      <c r="F43" s="458"/>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5"/>
      <c r="CG43" s="459"/>
      <c r="CH43" s="460"/>
      <c r="CI43" s="460"/>
      <c r="CJ43" s="460"/>
      <c r="CK43" s="460"/>
      <c r="CL43" s="460"/>
      <c r="CM43" s="460"/>
      <c r="CN43" s="460"/>
      <c r="CO43" s="460"/>
      <c r="CP43" s="460"/>
      <c r="CQ43" s="460"/>
      <c r="CR43" s="460"/>
      <c r="CS43" s="460"/>
      <c r="CT43" s="461"/>
      <c r="CU43" s="459"/>
      <c r="CV43" s="460"/>
      <c r="CW43" s="460"/>
      <c r="CX43" s="460"/>
      <c r="CY43" s="460"/>
      <c r="CZ43" s="460"/>
      <c r="DA43" s="460"/>
      <c r="DB43" s="460"/>
      <c r="DC43" s="460"/>
      <c r="DD43" s="460"/>
      <c r="DE43" s="460"/>
      <c r="DF43" s="460"/>
      <c r="DG43" s="460"/>
      <c r="DH43" s="460"/>
      <c r="DI43" s="460"/>
      <c r="DJ43" s="461"/>
      <c r="DK43" s="82"/>
      <c r="DL43" s="82"/>
      <c r="DM43" s="82"/>
    </row>
    <row r="44" spans="1:117" ht="15" hidden="1" customHeight="1" x14ac:dyDescent="0.25">
      <c r="A44" s="430"/>
      <c r="B44" s="456"/>
      <c r="C44" s="456"/>
      <c r="D44" s="456"/>
      <c r="E44" s="457"/>
      <c r="F44" s="458"/>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5"/>
      <c r="CG44" s="459"/>
      <c r="CH44" s="460"/>
      <c r="CI44" s="460"/>
      <c r="CJ44" s="460"/>
      <c r="CK44" s="460"/>
      <c r="CL44" s="460"/>
      <c r="CM44" s="460"/>
      <c r="CN44" s="460"/>
      <c r="CO44" s="460"/>
      <c r="CP44" s="460"/>
      <c r="CQ44" s="460"/>
      <c r="CR44" s="460"/>
      <c r="CS44" s="460"/>
      <c r="CT44" s="461"/>
      <c r="CU44" s="459"/>
      <c r="CV44" s="460"/>
      <c r="CW44" s="460"/>
      <c r="CX44" s="460"/>
      <c r="CY44" s="460"/>
      <c r="CZ44" s="460"/>
      <c r="DA44" s="460"/>
      <c r="DB44" s="460"/>
      <c r="DC44" s="460"/>
      <c r="DD44" s="460"/>
      <c r="DE44" s="460"/>
      <c r="DF44" s="460"/>
      <c r="DG44" s="460"/>
      <c r="DH44" s="460"/>
      <c r="DI44" s="460"/>
      <c r="DJ44" s="461"/>
      <c r="DK44" s="82"/>
      <c r="DL44" s="82"/>
      <c r="DM44" s="82"/>
    </row>
    <row r="45" spans="1:117" ht="15" hidden="1" customHeight="1" x14ac:dyDescent="0.25">
      <c r="A45" s="430"/>
      <c r="B45" s="456"/>
      <c r="C45" s="456"/>
      <c r="D45" s="456"/>
      <c r="E45" s="457"/>
      <c r="F45" s="458"/>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5"/>
      <c r="CG45" s="459"/>
      <c r="CH45" s="460"/>
      <c r="CI45" s="460"/>
      <c r="CJ45" s="460"/>
      <c r="CK45" s="460"/>
      <c r="CL45" s="460"/>
      <c r="CM45" s="460"/>
      <c r="CN45" s="460"/>
      <c r="CO45" s="460"/>
      <c r="CP45" s="460"/>
      <c r="CQ45" s="460"/>
      <c r="CR45" s="460"/>
      <c r="CS45" s="460"/>
      <c r="CT45" s="461"/>
      <c r="CU45" s="459"/>
      <c r="CV45" s="460"/>
      <c r="CW45" s="460"/>
      <c r="CX45" s="460"/>
      <c r="CY45" s="460"/>
      <c r="CZ45" s="460"/>
      <c r="DA45" s="460"/>
      <c r="DB45" s="460"/>
      <c r="DC45" s="460"/>
      <c r="DD45" s="460"/>
      <c r="DE45" s="460"/>
      <c r="DF45" s="460"/>
      <c r="DG45" s="460"/>
      <c r="DH45" s="460"/>
      <c r="DI45" s="460"/>
      <c r="DJ45" s="461"/>
      <c r="DK45" s="82"/>
      <c r="DL45" s="82"/>
      <c r="DM45" s="82"/>
    </row>
    <row r="46" spans="1:117" ht="27.75" hidden="1" customHeight="1" x14ac:dyDescent="0.25">
      <c r="A46" s="430"/>
      <c r="B46" s="456"/>
      <c r="C46" s="456"/>
      <c r="D46" s="456"/>
      <c r="E46" s="457"/>
      <c r="F46" s="458"/>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5"/>
      <c r="CG46" s="459"/>
      <c r="CH46" s="460"/>
      <c r="CI46" s="460"/>
      <c r="CJ46" s="460"/>
      <c r="CK46" s="460"/>
      <c r="CL46" s="460"/>
      <c r="CM46" s="460"/>
      <c r="CN46" s="460"/>
      <c r="CO46" s="460"/>
      <c r="CP46" s="460"/>
      <c r="CQ46" s="460"/>
      <c r="CR46" s="460"/>
      <c r="CS46" s="460"/>
      <c r="CT46" s="461"/>
      <c r="CU46" s="459"/>
      <c r="CV46" s="460"/>
      <c r="CW46" s="460"/>
      <c r="CX46" s="460"/>
      <c r="CY46" s="460"/>
      <c r="CZ46" s="460"/>
      <c r="DA46" s="460"/>
      <c r="DB46" s="460"/>
      <c r="DC46" s="460"/>
      <c r="DD46" s="460"/>
      <c r="DE46" s="460"/>
      <c r="DF46" s="460"/>
      <c r="DG46" s="460"/>
      <c r="DH46" s="460"/>
      <c r="DI46" s="460"/>
      <c r="DJ46" s="461"/>
      <c r="DK46" s="82"/>
      <c r="DL46" s="82"/>
      <c r="DM46" s="82"/>
    </row>
    <row r="47" spans="1:117" ht="15" hidden="1" customHeight="1" x14ac:dyDescent="0.25">
      <c r="A47" s="430"/>
      <c r="B47" s="456"/>
      <c r="C47" s="456"/>
      <c r="D47" s="456"/>
      <c r="E47" s="457"/>
      <c r="F47" s="458"/>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5"/>
      <c r="CG47" s="459"/>
      <c r="CH47" s="460"/>
      <c r="CI47" s="460"/>
      <c r="CJ47" s="460"/>
      <c r="CK47" s="460"/>
      <c r="CL47" s="460"/>
      <c r="CM47" s="460"/>
      <c r="CN47" s="460"/>
      <c r="CO47" s="460"/>
      <c r="CP47" s="460"/>
      <c r="CQ47" s="460"/>
      <c r="CR47" s="460"/>
      <c r="CS47" s="460"/>
      <c r="CT47" s="461"/>
      <c r="CU47" s="459"/>
      <c r="CV47" s="460"/>
      <c r="CW47" s="460"/>
      <c r="CX47" s="460"/>
      <c r="CY47" s="460"/>
      <c r="CZ47" s="460"/>
      <c r="DA47" s="460"/>
      <c r="DB47" s="460"/>
      <c r="DC47" s="460"/>
      <c r="DD47" s="460"/>
      <c r="DE47" s="460"/>
      <c r="DF47" s="460"/>
      <c r="DG47" s="460"/>
      <c r="DH47" s="460"/>
      <c r="DI47" s="460"/>
      <c r="DJ47" s="461"/>
      <c r="DK47" s="82"/>
      <c r="DL47" s="82"/>
      <c r="DM47" s="82"/>
    </row>
    <row r="48" spans="1:117" ht="15" hidden="1" customHeight="1" x14ac:dyDescent="0.25">
      <c r="A48" s="430"/>
      <c r="B48" s="456"/>
      <c r="C48" s="456"/>
      <c r="D48" s="456"/>
      <c r="E48" s="457"/>
      <c r="F48" s="458"/>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5"/>
      <c r="CG48" s="459"/>
      <c r="CH48" s="460"/>
      <c r="CI48" s="460"/>
      <c r="CJ48" s="460"/>
      <c r="CK48" s="460"/>
      <c r="CL48" s="460"/>
      <c r="CM48" s="460"/>
      <c r="CN48" s="460"/>
      <c r="CO48" s="460"/>
      <c r="CP48" s="460"/>
      <c r="CQ48" s="460"/>
      <c r="CR48" s="460"/>
      <c r="CS48" s="460"/>
      <c r="CT48" s="461"/>
      <c r="CU48" s="459"/>
      <c r="CV48" s="460"/>
      <c r="CW48" s="460"/>
      <c r="CX48" s="460"/>
      <c r="CY48" s="460"/>
      <c r="CZ48" s="460"/>
      <c r="DA48" s="460"/>
      <c r="DB48" s="460"/>
      <c r="DC48" s="460"/>
      <c r="DD48" s="460"/>
      <c r="DE48" s="460"/>
      <c r="DF48" s="460"/>
      <c r="DG48" s="460"/>
      <c r="DH48" s="460"/>
      <c r="DI48" s="460"/>
      <c r="DJ48" s="461"/>
      <c r="DK48" s="82"/>
      <c r="DL48" s="82"/>
      <c r="DM48" s="82"/>
    </row>
    <row r="49" spans="1:117" ht="27.75" hidden="1" customHeight="1" x14ac:dyDescent="0.25">
      <c r="A49" s="430"/>
      <c r="B49" s="456"/>
      <c r="C49" s="456"/>
      <c r="D49" s="456"/>
      <c r="E49" s="457"/>
      <c r="F49" s="458"/>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5"/>
      <c r="CG49" s="459"/>
      <c r="CH49" s="460"/>
      <c r="CI49" s="460"/>
      <c r="CJ49" s="460"/>
      <c r="CK49" s="460"/>
      <c r="CL49" s="460"/>
      <c r="CM49" s="460"/>
      <c r="CN49" s="460"/>
      <c r="CO49" s="460"/>
      <c r="CP49" s="460"/>
      <c r="CQ49" s="460"/>
      <c r="CR49" s="460"/>
      <c r="CS49" s="460"/>
      <c r="CT49" s="461"/>
      <c r="CU49" s="459"/>
      <c r="CV49" s="460"/>
      <c r="CW49" s="460"/>
      <c r="CX49" s="460"/>
      <c r="CY49" s="460"/>
      <c r="CZ49" s="460"/>
      <c r="DA49" s="460"/>
      <c r="DB49" s="460"/>
      <c r="DC49" s="460"/>
      <c r="DD49" s="460"/>
      <c r="DE49" s="460"/>
      <c r="DF49" s="460"/>
      <c r="DG49" s="460"/>
      <c r="DH49" s="460"/>
      <c r="DI49" s="460"/>
      <c r="DJ49" s="461"/>
      <c r="DK49" s="82"/>
      <c r="DL49" s="82"/>
      <c r="DM49" s="82"/>
    </row>
    <row r="50" spans="1:117" ht="15" hidden="1" customHeight="1" x14ac:dyDescent="0.25">
      <c r="A50" s="430"/>
      <c r="B50" s="456"/>
      <c r="C50" s="456"/>
      <c r="D50" s="456"/>
      <c r="E50" s="457"/>
      <c r="F50" s="458"/>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5"/>
      <c r="CG50" s="459"/>
      <c r="CH50" s="460"/>
      <c r="CI50" s="460"/>
      <c r="CJ50" s="460"/>
      <c r="CK50" s="460"/>
      <c r="CL50" s="460"/>
      <c r="CM50" s="460"/>
      <c r="CN50" s="460"/>
      <c r="CO50" s="460"/>
      <c r="CP50" s="460"/>
      <c r="CQ50" s="460"/>
      <c r="CR50" s="460"/>
      <c r="CS50" s="460"/>
      <c r="CT50" s="461"/>
      <c r="CU50" s="459"/>
      <c r="CV50" s="460"/>
      <c r="CW50" s="460"/>
      <c r="CX50" s="460"/>
      <c r="CY50" s="460"/>
      <c r="CZ50" s="460"/>
      <c r="DA50" s="460"/>
      <c r="DB50" s="460"/>
      <c r="DC50" s="460"/>
      <c r="DD50" s="460"/>
      <c r="DE50" s="460"/>
      <c r="DF50" s="460"/>
      <c r="DG50" s="460"/>
      <c r="DH50" s="460"/>
      <c r="DI50" s="460"/>
      <c r="DJ50" s="461"/>
      <c r="DK50" s="82"/>
      <c r="DL50" s="82"/>
      <c r="DM50" s="82"/>
    </row>
    <row r="51" spans="1:117" ht="15" hidden="1" customHeight="1" x14ac:dyDescent="0.25">
      <c r="A51" s="430"/>
      <c r="B51" s="456"/>
      <c r="C51" s="456"/>
      <c r="D51" s="456"/>
      <c r="E51" s="457"/>
      <c r="F51" s="458"/>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5"/>
      <c r="CG51" s="459"/>
      <c r="CH51" s="460"/>
      <c r="CI51" s="460"/>
      <c r="CJ51" s="460"/>
      <c r="CK51" s="460"/>
      <c r="CL51" s="460"/>
      <c r="CM51" s="460"/>
      <c r="CN51" s="460"/>
      <c r="CO51" s="460"/>
      <c r="CP51" s="460"/>
      <c r="CQ51" s="460"/>
      <c r="CR51" s="460"/>
      <c r="CS51" s="460"/>
      <c r="CT51" s="461"/>
      <c r="CU51" s="459"/>
      <c r="CV51" s="460"/>
      <c r="CW51" s="460"/>
      <c r="CX51" s="460"/>
      <c r="CY51" s="460"/>
      <c r="CZ51" s="460"/>
      <c r="DA51" s="460"/>
      <c r="DB51" s="460"/>
      <c r="DC51" s="460"/>
      <c r="DD51" s="460"/>
      <c r="DE51" s="460"/>
      <c r="DF51" s="460"/>
      <c r="DG51" s="460"/>
      <c r="DH51" s="460"/>
      <c r="DI51" s="460"/>
      <c r="DJ51" s="461"/>
      <c r="DK51" s="82"/>
      <c r="DL51" s="82"/>
      <c r="DM51" s="82"/>
    </row>
    <row r="52" spans="1:117" ht="27.75" hidden="1" customHeight="1" x14ac:dyDescent="0.25">
      <c r="A52" s="430"/>
      <c r="B52" s="456"/>
      <c r="C52" s="456"/>
      <c r="D52" s="456"/>
      <c r="E52" s="457"/>
      <c r="F52" s="458"/>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5"/>
      <c r="CG52" s="459"/>
      <c r="CH52" s="460"/>
      <c r="CI52" s="460"/>
      <c r="CJ52" s="460"/>
      <c r="CK52" s="460"/>
      <c r="CL52" s="460"/>
      <c r="CM52" s="460"/>
      <c r="CN52" s="460"/>
      <c r="CO52" s="460"/>
      <c r="CP52" s="460"/>
      <c r="CQ52" s="460"/>
      <c r="CR52" s="460"/>
      <c r="CS52" s="460"/>
      <c r="CT52" s="461"/>
      <c r="CU52" s="459"/>
      <c r="CV52" s="460"/>
      <c r="CW52" s="460"/>
      <c r="CX52" s="460"/>
      <c r="CY52" s="460"/>
      <c r="CZ52" s="460"/>
      <c r="DA52" s="460"/>
      <c r="DB52" s="460"/>
      <c r="DC52" s="460"/>
      <c r="DD52" s="460"/>
      <c r="DE52" s="460"/>
      <c r="DF52" s="460"/>
      <c r="DG52" s="460"/>
      <c r="DH52" s="460"/>
      <c r="DI52" s="460"/>
      <c r="DJ52" s="461"/>
      <c r="DK52" s="82"/>
      <c r="DL52" s="82"/>
      <c r="DM52" s="82"/>
    </row>
    <row r="53" spans="1:117" ht="15" hidden="1" customHeight="1" x14ac:dyDescent="0.25">
      <c r="A53" s="430"/>
      <c r="B53" s="456"/>
      <c r="C53" s="456"/>
      <c r="D53" s="456"/>
      <c r="E53" s="457"/>
      <c r="F53" s="458"/>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5"/>
      <c r="CG53" s="459"/>
      <c r="CH53" s="460"/>
      <c r="CI53" s="460"/>
      <c r="CJ53" s="460"/>
      <c r="CK53" s="460"/>
      <c r="CL53" s="460"/>
      <c r="CM53" s="460"/>
      <c r="CN53" s="460"/>
      <c r="CO53" s="460"/>
      <c r="CP53" s="460"/>
      <c r="CQ53" s="460"/>
      <c r="CR53" s="460"/>
      <c r="CS53" s="460"/>
      <c r="CT53" s="461"/>
      <c r="CU53" s="459"/>
      <c r="CV53" s="460"/>
      <c r="CW53" s="460"/>
      <c r="CX53" s="460"/>
      <c r="CY53" s="460"/>
      <c r="CZ53" s="460"/>
      <c r="DA53" s="460"/>
      <c r="DB53" s="460"/>
      <c r="DC53" s="460"/>
      <c r="DD53" s="460"/>
      <c r="DE53" s="460"/>
      <c r="DF53" s="460"/>
      <c r="DG53" s="460"/>
      <c r="DH53" s="460"/>
      <c r="DI53" s="460"/>
      <c r="DJ53" s="461"/>
      <c r="DK53" s="82"/>
      <c r="DL53" s="82"/>
      <c r="DM53" s="82"/>
    </row>
    <row r="54" spans="1:117" ht="15" hidden="1" customHeight="1" x14ac:dyDescent="0.25">
      <c r="A54" s="430"/>
      <c r="B54" s="456"/>
      <c r="C54" s="456"/>
      <c r="D54" s="456"/>
      <c r="E54" s="457"/>
      <c r="F54" s="458"/>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4"/>
      <c r="BS54" s="404"/>
      <c r="BT54" s="404"/>
      <c r="BU54" s="404"/>
      <c r="BV54" s="404"/>
      <c r="BW54" s="404"/>
      <c r="BX54" s="404"/>
      <c r="BY54" s="404"/>
      <c r="BZ54" s="404"/>
      <c r="CA54" s="404"/>
      <c r="CB54" s="404"/>
      <c r="CC54" s="404"/>
      <c r="CD54" s="404"/>
      <c r="CE54" s="404"/>
      <c r="CF54" s="405"/>
      <c r="CG54" s="459"/>
      <c r="CH54" s="460"/>
      <c r="CI54" s="460"/>
      <c r="CJ54" s="460"/>
      <c r="CK54" s="460"/>
      <c r="CL54" s="460"/>
      <c r="CM54" s="460"/>
      <c r="CN54" s="460"/>
      <c r="CO54" s="460"/>
      <c r="CP54" s="460"/>
      <c r="CQ54" s="460"/>
      <c r="CR54" s="460"/>
      <c r="CS54" s="460"/>
      <c r="CT54" s="461"/>
      <c r="CU54" s="459"/>
      <c r="CV54" s="460"/>
      <c r="CW54" s="460"/>
      <c r="CX54" s="460"/>
      <c r="CY54" s="460"/>
      <c r="CZ54" s="460"/>
      <c r="DA54" s="460"/>
      <c r="DB54" s="460"/>
      <c r="DC54" s="460"/>
      <c r="DD54" s="460"/>
      <c r="DE54" s="460"/>
      <c r="DF54" s="460"/>
      <c r="DG54" s="460"/>
      <c r="DH54" s="460"/>
      <c r="DI54" s="460"/>
      <c r="DJ54" s="461"/>
      <c r="DK54" s="82"/>
      <c r="DL54" s="82"/>
      <c r="DM54" s="82"/>
    </row>
    <row r="55" spans="1:117" ht="27.75" hidden="1" customHeight="1" x14ac:dyDescent="0.25">
      <c r="A55" s="430"/>
      <c r="B55" s="456"/>
      <c r="C55" s="456"/>
      <c r="D55" s="456"/>
      <c r="E55" s="457"/>
      <c r="F55" s="458"/>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c r="BP55" s="404"/>
      <c r="BQ55" s="404"/>
      <c r="BR55" s="404"/>
      <c r="BS55" s="404"/>
      <c r="BT55" s="404"/>
      <c r="BU55" s="404"/>
      <c r="BV55" s="404"/>
      <c r="BW55" s="404"/>
      <c r="BX55" s="404"/>
      <c r="BY55" s="404"/>
      <c r="BZ55" s="404"/>
      <c r="CA55" s="404"/>
      <c r="CB55" s="404"/>
      <c r="CC55" s="404"/>
      <c r="CD55" s="404"/>
      <c r="CE55" s="404"/>
      <c r="CF55" s="405"/>
      <c r="CG55" s="459"/>
      <c r="CH55" s="460"/>
      <c r="CI55" s="460"/>
      <c r="CJ55" s="460"/>
      <c r="CK55" s="460"/>
      <c r="CL55" s="460"/>
      <c r="CM55" s="460"/>
      <c r="CN55" s="460"/>
      <c r="CO55" s="460"/>
      <c r="CP55" s="460"/>
      <c r="CQ55" s="460"/>
      <c r="CR55" s="460"/>
      <c r="CS55" s="460"/>
      <c r="CT55" s="461"/>
      <c r="CU55" s="459"/>
      <c r="CV55" s="460"/>
      <c r="CW55" s="460"/>
      <c r="CX55" s="460"/>
      <c r="CY55" s="460"/>
      <c r="CZ55" s="460"/>
      <c r="DA55" s="460"/>
      <c r="DB55" s="460"/>
      <c r="DC55" s="460"/>
      <c r="DD55" s="460"/>
      <c r="DE55" s="460"/>
      <c r="DF55" s="460"/>
      <c r="DG55" s="460"/>
      <c r="DH55" s="460"/>
      <c r="DI55" s="460"/>
      <c r="DJ55" s="461"/>
      <c r="DK55" s="82"/>
      <c r="DL55" s="82"/>
      <c r="DM55" s="82"/>
    </row>
    <row r="56" spans="1:117" ht="15" hidden="1" customHeight="1" x14ac:dyDescent="0.25">
      <c r="A56" s="430"/>
      <c r="B56" s="456"/>
      <c r="C56" s="456"/>
      <c r="D56" s="456"/>
      <c r="E56" s="457"/>
      <c r="F56" s="458"/>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4"/>
      <c r="BZ56" s="404"/>
      <c r="CA56" s="404"/>
      <c r="CB56" s="404"/>
      <c r="CC56" s="404"/>
      <c r="CD56" s="404"/>
      <c r="CE56" s="404"/>
      <c r="CF56" s="405"/>
      <c r="CG56" s="459"/>
      <c r="CH56" s="460"/>
      <c r="CI56" s="460"/>
      <c r="CJ56" s="460"/>
      <c r="CK56" s="460"/>
      <c r="CL56" s="460"/>
      <c r="CM56" s="460"/>
      <c r="CN56" s="460"/>
      <c r="CO56" s="460"/>
      <c r="CP56" s="460"/>
      <c r="CQ56" s="460"/>
      <c r="CR56" s="460"/>
      <c r="CS56" s="460"/>
      <c r="CT56" s="461"/>
      <c r="CU56" s="459"/>
      <c r="CV56" s="460"/>
      <c r="CW56" s="460"/>
      <c r="CX56" s="460"/>
      <c r="CY56" s="460"/>
      <c r="CZ56" s="460"/>
      <c r="DA56" s="460"/>
      <c r="DB56" s="460"/>
      <c r="DC56" s="460"/>
      <c r="DD56" s="460"/>
      <c r="DE56" s="460"/>
      <c r="DF56" s="460"/>
      <c r="DG56" s="460"/>
      <c r="DH56" s="460"/>
      <c r="DI56" s="460"/>
      <c r="DJ56" s="461"/>
      <c r="DK56" s="82"/>
      <c r="DL56" s="82"/>
      <c r="DM56" s="82"/>
    </row>
    <row r="57" spans="1:117" ht="15" hidden="1" customHeight="1" x14ac:dyDescent="0.25">
      <c r="A57" s="430" t="s">
        <v>409</v>
      </c>
      <c r="B57" s="456"/>
      <c r="C57" s="456"/>
      <c r="D57" s="456"/>
      <c r="E57" s="457"/>
      <c r="F57" s="458"/>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4"/>
      <c r="AZ57" s="404"/>
      <c r="BA57" s="404"/>
      <c r="BB57" s="404"/>
      <c r="BC57" s="404"/>
      <c r="BD57" s="404"/>
      <c r="BE57" s="404"/>
      <c r="BF57" s="404"/>
      <c r="BG57" s="404"/>
      <c r="BH57" s="404"/>
      <c r="BI57" s="404"/>
      <c r="BJ57" s="404"/>
      <c r="BK57" s="404"/>
      <c r="BL57" s="404"/>
      <c r="BM57" s="404"/>
      <c r="BN57" s="404"/>
      <c r="BO57" s="404"/>
      <c r="BP57" s="404"/>
      <c r="BQ57" s="404"/>
      <c r="BR57" s="404"/>
      <c r="BS57" s="404"/>
      <c r="BT57" s="404"/>
      <c r="BU57" s="404"/>
      <c r="BV57" s="404"/>
      <c r="BW57" s="404"/>
      <c r="BX57" s="404"/>
      <c r="BY57" s="404"/>
      <c r="BZ57" s="404"/>
      <c r="CA57" s="404"/>
      <c r="CB57" s="404"/>
      <c r="CC57" s="404"/>
      <c r="CD57" s="404"/>
      <c r="CE57" s="404"/>
      <c r="CF57" s="405"/>
      <c r="CG57" s="459"/>
      <c r="CH57" s="460"/>
      <c r="CI57" s="460"/>
      <c r="CJ57" s="460"/>
      <c r="CK57" s="460"/>
      <c r="CL57" s="460"/>
      <c r="CM57" s="460"/>
      <c r="CN57" s="460"/>
      <c r="CO57" s="460"/>
      <c r="CP57" s="460"/>
      <c r="CQ57" s="460"/>
      <c r="CR57" s="460"/>
      <c r="CS57" s="460"/>
      <c r="CT57" s="461"/>
      <c r="CU57" s="459"/>
      <c r="CV57" s="460"/>
      <c r="CW57" s="460"/>
      <c r="CX57" s="460"/>
      <c r="CY57" s="460"/>
      <c r="CZ57" s="460"/>
      <c r="DA57" s="460"/>
      <c r="DB57" s="460"/>
      <c r="DC57" s="460"/>
      <c r="DD57" s="460"/>
      <c r="DE57" s="460"/>
      <c r="DF57" s="460"/>
      <c r="DG57" s="460"/>
      <c r="DH57" s="460"/>
      <c r="DI57" s="460"/>
      <c r="DJ57" s="461"/>
      <c r="DK57" s="82"/>
      <c r="DL57" s="82"/>
      <c r="DM57" s="82"/>
    </row>
    <row r="58" spans="1:117" ht="15" customHeight="1" x14ac:dyDescent="0.25">
      <c r="A58" s="430"/>
      <c r="B58" s="456"/>
      <c r="C58" s="456"/>
      <c r="D58" s="456"/>
      <c r="E58" s="457"/>
      <c r="F58" s="512" t="s">
        <v>371</v>
      </c>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c r="BY58" s="513"/>
      <c r="BZ58" s="513"/>
      <c r="CA58" s="513"/>
      <c r="CB58" s="513"/>
      <c r="CC58" s="513"/>
      <c r="CD58" s="513"/>
      <c r="CE58" s="513"/>
      <c r="CF58" s="514"/>
      <c r="CG58" s="435" t="s">
        <v>36</v>
      </c>
      <c r="CH58" s="436"/>
      <c r="CI58" s="436"/>
      <c r="CJ58" s="436"/>
      <c r="CK58" s="436"/>
      <c r="CL58" s="436"/>
      <c r="CM58" s="436"/>
      <c r="CN58" s="436"/>
      <c r="CO58" s="436"/>
      <c r="CP58" s="436"/>
      <c r="CQ58" s="436"/>
      <c r="CR58" s="436"/>
      <c r="CS58" s="436"/>
      <c r="CT58" s="437"/>
      <c r="CU58" s="470">
        <f>CU9+CU12+CU14</f>
        <v>12285538</v>
      </c>
      <c r="CV58" s="471"/>
      <c r="CW58" s="471"/>
      <c r="CX58" s="471"/>
      <c r="CY58" s="471"/>
      <c r="CZ58" s="471"/>
      <c r="DA58" s="471"/>
      <c r="DB58" s="471"/>
      <c r="DC58" s="471"/>
      <c r="DD58" s="471"/>
      <c r="DE58" s="471"/>
      <c r="DF58" s="471"/>
      <c r="DG58" s="471"/>
      <c r="DH58" s="471"/>
      <c r="DI58" s="471"/>
      <c r="DJ58" s="472"/>
      <c r="DK58" s="102">
        <f>DK9+DK14</f>
        <v>2832567</v>
      </c>
      <c r="DL58" s="102">
        <f>DL9+DL14+DL12</f>
        <v>6484610</v>
      </c>
      <c r="DM58" s="102">
        <f>DM9+DM14</f>
        <v>2968361</v>
      </c>
    </row>
  </sheetData>
  <mergeCells count="212">
    <mergeCell ref="A57:E57"/>
    <mergeCell ref="F57:CF57"/>
    <mergeCell ref="CG57:CT57"/>
    <mergeCell ref="CU57:DJ57"/>
    <mergeCell ref="A58:E58"/>
    <mergeCell ref="F58:CF58"/>
    <mergeCell ref="CG58:CT58"/>
    <mergeCell ref="CU58:DJ58"/>
    <mergeCell ref="A55:E55"/>
    <mergeCell ref="F55:CF55"/>
    <mergeCell ref="CG55:CT55"/>
    <mergeCell ref="CU55:DJ55"/>
    <mergeCell ref="A56:E56"/>
    <mergeCell ref="F56:CF56"/>
    <mergeCell ref="CG56:CT56"/>
    <mergeCell ref="CU56:DJ56"/>
    <mergeCell ref="A54:E54"/>
    <mergeCell ref="F54:CF54"/>
    <mergeCell ref="CG54:CT54"/>
    <mergeCell ref="CU54:DJ54"/>
    <mergeCell ref="A51:E51"/>
    <mergeCell ref="F51:CF51"/>
    <mergeCell ref="CG51:CT51"/>
    <mergeCell ref="CU51:DJ51"/>
    <mergeCell ref="A52:E52"/>
    <mergeCell ref="F52:CF52"/>
    <mergeCell ref="CG52:CT52"/>
    <mergeCell ref="CU52:DJ52"/>
    <mergeCell ref="A53:E53"/>
    <mergeCell ref="F53:CF53"/>
    <mergeCell ref="CG53:CT53"/>
    <mergeCell ref="CU53:DJ53"/>
    <mergeCell ref="A49:E49"/>
    <mergeCell ref="F49:CF49"/>
    <mergeCell ref="CG49:CT49"/>
    <mergeCell ref="CU49:DJ49"/>
    <mergeCell ref="A50:E50"/>
    <mergeCell ref="F50:CF50"/>
    <mergeCell ref="CG50:CT50"/>
    <mergeCell ref="CU50:DJ50"/>
    <mergeCell ref="A47:E47"/>
    <mergeCell ref="F47:CF47"/>
    <mergeCell ref="CG47:CT47"/>
    <mergeCell ref="CU47:DJ47"/>
    <mergeCell ref="A48:E48"/>
    <mergeCell ref="F48:CF48"/>
    <mergeCell ref="CG48:CT48"/>
    <mergeCell ref="CU48:DJ48"/>
    <mergeCell ref="A45:E45"/>
    <mergeCell ref="F45:CF45"/>
    <mergeCell ref="CG45:CT45"/>
    <mergeCell ref="CU45:DJ45"/>
    <mergeCell ref="A46:E46"/>
    <mergeCell ref="F46:CF46"/>
    <mergeCell ref="CG46:CT46"/>
    <mergeCell ref="CU46:DJ46"/>
    <mergeCell ref="A43:E43"/>
    <mergeCell ref="F43:CF43"/>
    <mergeCell ref="CG43:CT43"/>
    <mergeCell ref="CU43:DJ43"/>
    <mergeCell ref="A44:E44"/>
    <mergeCell ref="F44:CF44"/>
    <mergeCell ref="CG44:CT44"/>
    <mergeCell ref="CU44:DJ44"/>
    <mergeCell ref="A41:E41"/>
    <mergeCell ref="F41:CF41"/>
    <mergeCell ref="CG41:CT41"/>
    <mergeCell ref="CU41:DJ41"/>
    <mergeCell ref="A42:E42"/>
    <mergeCell ref="F42:CF42"/>
    <mergeCell ref="CG42:CT42"/>
    <mergeCell ref="CU42:DJ42"/>
    <mergeCell ref="A39:E39"/>
    <mergeCell ref="F39:CF39"/>
    <mergeCell ref="CG39:CT39"/>
    <mergeCell ref="CU39:DJ39"/>
    <mergeCell ref="A40:E40"/>
    <mergeCell ref="F40:CF40"/>
    <mergeCell ref="CG40:CT40"/>
    <mergeCell ref="CU40:DJ40"/>
    <mergeCell ref="A37:E37"/>
    <mergeCell ref="F37:CF37"/>
    <mergeCell ref="CG37:CT37"/>
    <mergeCell ref="CU37:DJ37"/>
    <mergeCell ref="A38:E38"/>
    <mergeCell ref="F38:CF38"/>
    <mergeCell ref="CG38:CT38"/>
    <mergeCell ref="CU38:DJ38"/>
    <mergeCell ref="A35:E35"/>
    <mergeCell ref="F35:CF35"/>
    <mergeCell ref="CG35:CT35"/>
    <mergeCell ref="CU35:DJ35"/>
    <mergeCell ref="A36:E36"/>
    <mergeCell ref="F36:CF36"/>
    <mergeCell ref="CG36:CT36"/>
    <mergeCell ref="CU36:DJ36"/>
    <mergeCell ref="A33:E33"/>
    <mergeCell ref="F33:CF33"/>
    <mergeCell ref="CG33:CT33"/>
    <mergeCell ref="CU33:DJ33"/>
    <mergeCell ref="A34:E34"/>
    <mergeCell ref="F34:CF34"/>
    <mergeCell ref="CG34:CT34"/>
    <mergeCell ref="CU34:DJ34"/>
    <mergeCell ref="A31:E31"/>
    <mergeCell ref="F31:CF31"/>
    <mergeCell ref="CG31:CT31"/>
    <mergeCell ref="CU31:DJ31"/>
    <mergeCell ref="A32:E32"/>
    <mergeCell ref="F32:CF32"/>
    <mergeCell ref="CG32:CT32"/>
    <mergeCell ref="CU32:DJ32"/>
    <mergeCell ref="A29:E29"/>
    <mergeCell ref="F29:CF29"/>
    <mergeCell ref="CG29:CT29"/>
    <mergeCell ref="CU29:DJ29"/>
    <mergeCell ref="A30:E30"/>
    <mergeCell ref="F30:CF30"/>
    <mergeCell ref="CG30:CT30"/>
    <mergeCell ref="CU30:DJ30"/>
    <mergeCell ref="A27:E27"/>
    <mergeCell ref="F27:CF27"/>
    <mergeCell ref="CG27:CT27"/>
    <mergeCell ref="CU27:DJ27"/>
    <mergeCell ref="A28:E28"/>
    <mergeCell ref="F28:CF28"/>
    <mergeCell ref="CG28:CT28"/>
    <mergeCell ref="CU28:DJ28"/>
    <mergeCell ref="A26:E26"/>
    <mergeCell ref="F26:CF26"/>
    <mergeCell ref="CG26:CT26"/>
    <mergeCell ref="CU26:DJ26"/>
    <mergeCell ref="A25:E25"/>
    <mergeCell ref="F25:CF25"/>
    <mergeCell ref="CG25:CT25"/>
    <mergeCell ref="CU25:DJ25"/>
    <mergeCell ref="A23:E23"/>
    <mergeCell ref="F23:CF23"/>
    <mergeCell ref="CG23:CT23"/>
    <mergeCell ref="CU23:DJ23"/>
    <mergeCell ref="A24:E24"/>
    <mergeCell ref="F24:CF24"/>
    <mergeCell ref="CG24:CT24"/>
    <mergeCell ref="CU24:DJ24"/>
    <mergeCell ref="A21:E21"/>
    <mergeCell ref="F21:CF21"/>
    <mergeCell ref="CG21:CT21"/>
    <mergeCell ref="CU21:DJ21"/>
    <mergeCell ref="A22:E22"/>
    <mergeCell ref="F22:CF22"/>
    <mergeCell ref="CG22:CT22"/>
    <mergeCell ref="CU22:DJ22"/>
    <mergeCell ref="A19:E19"/>
    <mergeCell ref="F19:CF19"/>
    <mergeCell ref="CG19:CT19"/>
    <mergeCell ref="CU19:DJ19"/>
    <mergeCell ref="A20:E20"/>
    <mergeCell ref="F20:CF20"/>
    <mergeCell ref="CG20:CT20"/>
    <mergeCell ref="CU20:DJ20"/>
    <mergeCell ref="A17:E17"/>
    <mergeCell ref="F17:CF17"/>
    <mergeCell ref="CG17:CT17"/>
    <mergeCell ref="CU17:DJ17"/>
    <mergeCell ref="A18:E18"/>
    <mergeCell ref="F18:CF18"/>
    <mergeCell ref="CG18:CT18"/>
    <mergeCell ref="CU18:DJ18"/>
    <mergeCell ref="A15:E15"/>
    <mergeCell ref="F15:CF15"/>
    <mergeCell ref="CG15:CT15"/>
    <mergeCell ref="CU15:DJ15"/>
    <mergeCell ref="A16:E16"/>
    <mergeCell ref="F16:CF16"/>
    <mergeCell ref="CG16:CT16"/>
    <mergeCell ref="CU16:DJ16"/>
    <mergeCell ref="A14:E14"/>
    <mergeCell ref="F14:CF14"/>
    <mergeCell ref="CG14:CT14"/>
    <mergeCell ref="CU14:DJ14"/>
    <mergeCell ref="A11:E11"/>
    <mergeCell ref="F11:CF11"/>
    <mergeCell ref="CG11:CT11"/>
    <mergeCell ref="CU11:DJ11"/>
    <mergeCell ref="A12:E12"/>
    <mergeCell ref="F12:CF12"/>
    <mergeCell ref="CG12:CT12"/>
    <mergeCell ref="CU12:DJ12"/>
    <mergeCell ref="A10:E10"/>
    <mergeCell ref="F10:CF10"/>
    <mergeCell ref="CG10:CT10"/>
    <mergeCell ref="CU10:DJ10"/>
    <mergeCell ref="A8:E8"/>
    <mergeCell ref="F8:CF8"/>
    <mergeCell ref="CG8:CT8"/>
    <mergeCell ref="CU8:DJ8"/>
    <mergeCell ref="A13:E13"/>
    <mergeCell ref="F13:CF13"/>
    <mergeCell ref="CG13:CT13"/>
    <mergeCell ref="CU13:DJ13"/>
    <mergeCell ref="DK1:DM1"/>
    <mergeCell ref="A2:DJ2"/>
    <mergeCell ref="V4:DJ4"/>
    <mergeCell ref="A6:E7"/>
    <mergeCell ref="F6:CF7"/>
    <mergeCell ref="CG6:CT7"/>
    <mergeCell ref="CU6:DJ7"/>
    <mergeCell ref="DK6:DM6"/>
    <mergeCell ref="A9:E9"/>
    <mergeCell ref="F9:CF9"/>
    <mergeCell ref="CG9:CT9"/>
    <mergeCell ref="CU9:DJ9"/>
  </mergeCells>
  <pageMargins left="0.78740157480314965" right="0.78740157480314965" top="1.1811023622047245" bottom="0.39370078740157483" header="0" footer="0"/>
  <pageSetup paperSize="9" scale="94" fitToHeight="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D12B-9956-41B8-91D1-9242E5F02DB9}">
  <dimension ref="A1:DM14"/>
  <sheetViews>
    <sheetView view="pageBreakPreview" zoomScaleNormal="100" zoomScaleSheetLayoutView="100" workbookViewId="0">
      <selection activeCell="CN11" sqref="CN11:DJ11"/>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365" width="0.85546875" style="62"/>
    <col min="366" max="366" width="1.85546875" style="62" customWidth="1"/>
    <col min="367" max="370" width="0.85546875" style="62"/>
    <col min="371" max="371" width="14.5703125" style="62" customWidth="1"/>
    <col min="372" max="372" width="12.85546875" style="62" customWidth="1"/>
    <col min="373" max="373" width="13.28515625" style="62" customWidth="1"/>
    <col min="374" max="621" width="0.85546875" style="62"/>
    <col min="622" max="622" width="1.85546875" style="62" customWidth="1"/>
    <col min="623" max="626" width="0.85546875" style="62"/>
    <col min="627" max="627" width="14.5703125" style="62" customWidth="1"/>
    <col min="628" max="628" width="12.85546875" style="62" customWidth="1"/>
    <col min="629" max="629" width="13.28515625" style="62" customWidth="1"/>
    <col min="630" max="877" width="0.85546875" style="62"/>
    <col min="878" max="878" width="1.85546875" style="62" customWidth="1"/>
    <col min="879" max="882" width="0.85546875" style="62"/>
    <col min="883" max="883" width="14.5703125" style="62" customWidth="1"/>
    <col min="884" max="884" width="12.85546875" style="62" customWidth="1"/>
    <col min="885" max="885" width="13.28515625" style="62" customWidth="1"/>
    <col min="886" max="1133" width="0.85546875" style="62"/>
    <col min="1134" max="1134" width="1.85546875" style="62" customWidth="1"/>
    <col min="1135" max="1138" width="0.85546875" style="62"/>
    <col min="1139" max="1139" width="14.5703125" style="62" customWidth="1"/>
    <col min="1140" max="1140" width="12.85546875" style="62" customWidth="1"/>
    <col min="1141" max="1141" width="13.28515625" style="62" customWidth="1"/>
    <col min="1142" max="1389" width="0.85546875" style="62"/>
    <col min="1390" max="1390" width="1.85546875" style="62" customWidth="1"/>
    <col min="1391" max="1394" width="0.85546875" style="62"/>
    <col min="1395" max="1395" width="14.5703125" style="62" customWidth="1"/>
    <col min="1396" max="1396" width="12.85546875" style="62" customWidth="1"/>
    <col min="1397" max="1397" width="13.28515625" style="62" customWidth="1"/>
    <col min="1398" max="1645" width="0.85546875" style="62"/>
    <col min="1646" max="1646" width="1.85546875" style="62" customWidth="1"/>
    <col min="1647" max="1650" width="0.85546875" style="62"/>
    <col min="1651" max="1651" width="14.5703125" style="62" customWidth="1"/>
    <col min="1652" max="1652" width="12.85546875" style="62" customWidth="1"/>
    <col min="1653" max="1653" width="13.28515625" style="62" customWidth="1"/>
    <col min="1654" max="1901" width="0.85546875" style="62"/>
    <col min="1902" max="1902" width="1.85546875" style="62" customWidth="1"/>
    <col min="1903" max="1906" width="0.85546875" style="62"/>
    <col min="1907" max="1907" width="14.5703125" style="62" customWidth="1"/>
    <col min="1908" max="1908" width="12.85546875" style="62" customWidth="1"/>
    <col min="1909" max="1909" width="13.28515625" style="62" customWidth="1"/>
    <col min="1910" max="2157" width="0.85546875" style="62"/>
    <col min="2158" max="2158" width="1.85546875" style="62" customWidth="1"/>
    <col min="2159" max="2162" width="0.85546875" style="62"/>
    <col min="2163" max="2163" width="14.5703125" style="62" customWidth="1"/>
    <col min="2164" max="2164" width="12.85546875" style="62" customWidth="1"/>
    <col min="2165" max="2165" width="13.28515625" style="62" customWidth="1"/>
    <col min="2166" max="2413" width="0.85546875" style="62"/>
    <col min="2414" max="2414" width="1.85546875" style="62" customWidth="1"/>
    <col min="2415" max="2418" width="0.85546875" style="62"/>
    <col min="2419" max="2419" width="14.5703125" style="62" customWidth="1"/>
    <col min="2420" max="2420" width="12.85546875" style="62" customWidth="1"/>
    <col min="2421" max="2421" width="13.28515625" style="62" customWidth="1"/>
    <col min="2422" max="2669" width="0.85546875" style="62"/>
    <col min="2670" max="2670" width="1.85546875" style="62" customWidth="1"/>
    <col min="2671" max="2674" width="0.85546875" style="62"/>
    <col min="2675" max="2675" width="14.5703125" style="62" customWidth="1"/>
    <col min="2676" max="2676" width="12.85546875" style="62" customWidth="1"/>
    <col min="2677" max="2677" width="13.28515625" style="62" customWidth="1"/>
    <col min="2678" max="2925" width="0.85546875" style="62"/>
    <col min="2926" max="2926" width="1.85546875" style="62" customWidth="1"/>
    <col min="2927" max="2930" width="0.85546875" style="62"/>
    <col min="2931" max="2931" width="14.5703125" style="62" customWidth="1"/>
    <col min="2932" max="2932" width="12.85546875" style="62" customWidth="1"/>
    <col min="2933" max="2933" width="13.28515625" style="62" customWidth="1"/>
    <col min="2934" max="3181" width="0.85546875" style="62"/>
    <col min="3182" max="3182" width="1.85546875" style="62" customWidth="1"/>
    <col min="3183" max="3186" width="0.85546875" style="62"/>
    <col min="3187" max="3187" width="14.5703125" style="62" customWidth="1"/>
    <col min="3188" max="3188" width="12.85546875" style="62" customWidth="1"/>
    <col min="3189" max="3189" width="13.28515625" style="62" customWidth="1"/>
    <col min="3190" max="3437" width="0.85546875" style="62"/>
    <col min="3438" max="3438" width="1.85546875" style="62" customWidth="1"/>
    <col min="3439" max="3442" width="0.85546875" style="62"/>
    <col min="3443" max="3443" width="14.5703125" style="62" customWidth="1"/>
    <col min="3444" max="3444" width="12.85546875" style="62" customWidth="1"/>
    <col min="3445" max="3445" width="13.28515625" style="62" customWidth="1"/>
    <col min="3446" max="3693" width="0.85546875" style="62"/>
    <col min="3694" max="3694" width="1.85546875" style="62" customWidth="1"/>
    <col min="3695" max="3698" width="0.85546875" style="62"/>
    <col min="3699" max="3699" width="14.5703125" style="62" customWidth="1"/>
    <col min="3700" max="3700" width="12.85546875" style="62" customWidth="1"/>
    <col min="3701" max="3701" width="13.28515625" style="62" customWidth="1"/>
    <col min="3702" max="3949" width="0.85546875" style="62"/>
    <col min="3950" max="3950" width="1.85546875" style="62" customWidth="1"/>
    <col min="3951" max="3954" width="0.85546875" style="62"/>
    <col min="3955" max="3955" width="14.5703125" style="62" customWidth="1"/>
    <col min="3956" max="3956" width="12.85546875" style="62" customWidth="1"/>
    <col min="3957" max="3957" width="13.28515625" style="62" customWidth="1"/>
    <col min="3958" max="4205" width="0.85546875" style="62"/>
    <col min="4206" max="4206" width="1.85546875" style="62" customWidth="1"/>
    <col min="4207" max="4210" width="0.85546875" style="62"/>
    <col min="4211" max="4211" width="14.5703125" style="62" customWidth="1"/>
    <col min="4212" max="4212" width="12.85546875" style="62" customWidth="1"/>
    <col min="4213" max="4213" width="13.28515625" style="62" customWidth="1"/>
    <col min="4214" max="4461" width="0.85546875" style="62"/>
    <col min="4462" max="4462" width="1.85546875" style="62" customWidth="1"/>
    <col min="4463" max="4466" width="0.85546875" style="62"/>
    <col min="4467" max="4467" width="14.5703125" style="62" customWidth="1"/>
    <col min="4468" max="4468" width="12.85546875" style="62" customWidth="1"/>
    <col min="4469" max="4469" width="13.28515625" style="62" customWidth="1"/>
    <col min="4470" max="4717" width="0.85546875" style="62"/>
    <col min="4718" max="4718" width="1.85546875" style="62" customWidth="1"/>
    <col min="4719" max="4722" width="0.85546875" style="62"/>
    <col min="4723" max="4723" width="14.5703125" style="62" customWidth="1"/>
    <col min="4724" max="4724" width="12.85546875" style="62" customWidth="1"/>
    <col min="4725" max="4725" width="13.28515625" style="62" customWidth="1"/>
    <col min="4726" max="4973" width="0.85546875" style="62"/>
    <col min="4974" max="4974" width="1.85546875" style="62" customWidth="1"/>
    <col min="4975" max="4978" width="0.85546875" style="62"/>
    <col min="4979" max="4979" width="14.5703125" style="62" customWidth="1"/>
    <col min="4980" max="4980" width="12.85546875" style="62" customWidth="1"/>
    <col min="4981" max="4981" width="13.28515625" style="62" customWidth="1"/>
    <col min="4982" max="5229" width="0.85546875" style="62"/>
    <col min="5230" max="5230" width="1.85546875" style="62" customWidth="1"/>
    <col min="5231" max="5234" width="0.85546875" style="62"/>
    <col min="5235" max="5235" width="14.5703125" style="62" customWidth="1"/>
    <col min="5236" max="5236" width="12.85546875" style="62" customWidth="1"/>
    <col min="5237" max="5237" width="13.28515625" style="62" customWidth="1"/>
    <col min="5238" max="5485" width="0.85546875" style="62"/>
    <col min="5486" max="5486" width="1.85546875" style="62" customWidth="1"/>
    <col min="5487" max="5490" width="0.85546875" style="62"/>
    <col min="5491" max="5491" width="14.5703125" style="62" customWidth="1"/>
    <col min="5492" max="5492" width="12.85546875" style="62" customWidth="1"/>
    <col min="5493" max="5493" width="13.28515625" style="62" customWidth="1"/>
    <col min="5494" max="5741" width="0.85546875" style="62"/>
    <col min="5742" max="5742" width="1.85546875" style="62" customWidth="1"/>
    <col min="5743" max="5746" width="0.85546875" style="62"/>
    <col min="5747" max="5747" width="14.5703125" style="62" customWidth="1"/>
    <col min="5748" max="5748" width="12.85546875" style="62" customWidth="1"/>
    <col min="5749" max="5749" width="13.28515625" style="62" customWidth="1"/>
    <col min="5750" max="5997" width="0.85546875" style="62"/>
    <col min="5998" max="5998" width="1.85546875" style="62" customWidth="1"/>
    <col min="5999" max="6002" width="0.85546875" style="62"/>
    <col min="6003" max="6003" width="14.5703125" style="62" customWidth="1"/>
    <col min="6004" max="6004" width="12.85546875" style="62" customWidth="1"/>
    <col min="6005" max="6005" width="13.28515625" style="62" customWidth="1"/>
    <col min="6006" max="6253" width="0.85546875" style="62"/>
    <col min="6254" max="6254" width="1.85546875" style="62" customWidth="1"/>
    <col min="6255" max="6258" width="0.85546875" style="62"/>
    <col min="6259" max="6259" width="14.5703125" style="62" customWidth="1"/>
    <col min="6260" max="6260" width="12.85546875" style="62" customWidth="1"/>
    <col min="6261" max="6261" width="13.28515625" style="62" customWidth="1"/>
    <col min="6262" max="6509" width="0.85546875" style="62"/>
    <col min="6510" max="6510" width="1.85546875" style="62" customWidth="1"/>
    <col min="6511" max="6514" width="0.85546875" style="62"/>
    <col min="6515" max="6515" width="14.5703125" style="62" customWidth="1"/>
    <col min="6516" max="6516" width="12.85546875" style="62" customWidth="1"/>
    <col min="6517" max="6517" width="13.28515625" style="62" customWidth="1"/>
    <col min="6518" max="6765" width="0.85546875" style="62"/>
    <col min="6766" max="6766" width="1.85546875" style="62" customWidth="1"/>
    <col min="6767" max="6770" width="0.85546875" style="62"/>
    <col min="6771" max="6771" width="14.5703125" style="62" customWidth="1"/>
    <col min="6772" max="6772" width="12.85546875" style="62" customWidth="1"/>
    <col min="6773" max="6773" width="13.28515625" style="62" customWidth="1"/>
    <col min="6774" max="7021" width="0.85546875" style="62"/>
    <col min="7022" max="7022" width="1.85546875" style="62" customWidth="1"/>
    <col min="7023" max="7026" width="0.85546875" style="62"/>
    <col min="7027" max="7027" width="14.5703125" style="62" customWidth="1"/>
    <col min="7028" max="7028" width="12.85546875" style="62" customWidth="1"/>
    <col min="7029" max="7029" width="13.28515625" style="62" customWidth="1"/>
    <col min="7030" max="7277" width="0.85546875" style="62"/>
    <col min="7278" max="7278" width="1.85546875" style="62" customWidth="1"/>
    <col min="7279" max="7282" width="0.85546875" style="62"/>
    <col min="7283" max="7283" width="14.5703125" style="62" customWidth="1"/>
    <col min="7284" max="7284" width="12.85546875" style="62" customWidth="1"/>
    <col min="7285" max="7285" width="13.28515625" style="62" customWidth="1"/>
    <col min="7286" max="7533" width="0.85546875" style="62"/>
    <col min="7534" max="7534" width="1.85546875" style="62" customWidth="1"/>
    <col min="7535" max="7538" width="0.85546875" style="62"/>
    <col min="7539" max="7539" width="14.5703125" style="62" customWidth="1"/>
    <col min="7540" max="7540" width="12.85546875" style="62" customWidth="1"/>
    <col min="7541" max="7541" width="13.28515625" style="62" customWidth="1"/>
    <col min="7542" max="7789" width="0.85546875" style="62"/>
    <col min="7790" max="7790" width="1.85546875" style="62" customWidth="1"/>
    <col min="7791" max="7794" width="0.85546875" style="62"/>
    <col min="7795" max="7795" width="14.5703125" style="62" customWidth="1"/>
    <col min="7796" max="7796" width="12.85546875" style="62" customWidth="1"/>
    <col min="7797" max="7797" width="13.28515625" style="62" customWidth="1"/>
    <col min="7798" max="8045" width="0.85546875" style="62"/>
    <col min="8046" max="8046" width="1.85546875" style="62" customWidth="1"/>
    <col min="8047" max="8050" width="0.85546875" style="62"/>
    <col min="8051" max="8051" width="14.5703125" style="62" customWidth="1"/>
    <col min="8052" max="8052" width="12.85546875" style="62" customWidth="1"/>
    <col min="8053" max="8053" width="13.28515625" style="62" customWidth="1"/>
    <col min="8054" max="8301" width="0.85546875" style="62"/>
    <col min="8302" max="8302" width="1.85546875" style="62" customWidth="1"/>
    <col min="8303" max="8306" width="0.85546875" style="62"/>
    <col min="8307" max="8307" width="14.5703125" style="62" customWidth="1"/>
    <col min="8308" max="8308" width="12.85546875" style="62" customWidth="1"/>
    <col min="8309" max="8309" width="13.28515625" style="62" customWidth="1"/>
    <col min="8310" max="8557" width="0.85546875" style="62"/>
    <col min="8558" max="8558" width="1.85546875" style="62" customWidth="1"/>
    <col min="8559" max="8562" width="0.85546875" style="62"/>
    <col min="8563" max="8563" width="14.5703125" style="62" customWidth="1"/>
    <col min="8564" max="8564" width="12.85546875" style="62" customWidth="1"/>
    <col min="8565" max="8565" width="13.28515625" style="62" customWidth="1"/>
    <col min="8566" max="8813" width="0.85546875" style="62"/>
    <col min="8814" max="8814" width="1.85546875" style="62" customWidth="1"/>
    <col min="8815" max="8818" width="0.85546875" style="62"/>
    <col min="8819" max="8819" width="14.5703125" style="62" customWidth="1"/>
    <col min="8820" max="8820" width="12.85546875" style="62" customWidth="1"/>
    <col min="8821" max="8821" width="13.28515625" style="62" customWidth="1"/>
    <col min="8822" max="9069" width="0.85546875" style="62"/>
    <col min="9070" max="9070" width="1.85546875" style="62" customWidth="1"/>
    <col min="9071" max="9074" width="0.85546875" style="62"/>
    <col min="9075" max="9075" width="14.5703125" style="62" customWidth="1"/>
    <col min="9076" max="9076" width="12.85546875" style="62" customWidth="1"/>
    <col min="9077" max="9077" width="13.28515625" style="62" customWidth="1"/>
    <col min="9078" max="9325" width="0.85546875" style="62"/>
    <col min="9326" max="9326" width="1.85546875" style="62" customWidth="1"/>
    <col min="9327" max="9330" width="0.85546875" style="62"/>
    <col min="9331" max="9331" width="14.5703125" style="62" customWidth="1"/>
    <col min="9332" max="9332" width="12.85546875" style="62" customWidth="1"/>
    <col min="9333" max="9333" width="13.28515625" style="62" customWidth="1"/>
    <col min="9334" max="9581" width="0.85546875" style="62"/>
    <col min="9582" max="9582" width="1.85546875" style="62" customWidth="1"/>
    <col min="9583" max="9586" width="0.85546875" style="62"/>
    <col min="9587" max="9587" width="14.5703125" style="62" customWidth="1"/>
    <col min="9588" max="9588" width="12.85546875" style="62" customWidth="1"/>
    <col min="9589" max="9589" width="13.28515625" style="62" customWidth="1"/>
    <col min="9590" max="9837" width="0.85546875" style="62"/>
    <col min="9838" max="9838" width="1.85546875" style="62" customWidth="1"/>
    <col min="9839" max="9842" width="0.85546875" style="62"/>
    <col min="9843" max="9843" width="14.5703125" style="62" customWidth="1"/>
    <col min="9844" max="9844" width="12.85546875" style="62" customWidth="1"/>
    <col min="9845" max="9845" width="13.28515625" style="62" customWidth="1"/>
    <col min="9846" max="10093" width="0.85546875" style="62"/>
    <col min="10094" max="10094" width="1.85546875" style="62" customWidth="1"/>
    <col min="10095" max="10098" width="0.85546875" style="62"/>
    <col min="10099" max="10099" width="14.5703125" style="62" customWidth="1"/>
    <col min="10100" max="10100" width="12.85546875" style="62" customWidth="1"/>
    <col min="10101" max="10101" width="13.28515625" style="62" customWidth="1"/>
    <col min="10102" max="10349" width="0.85546875" style="62"/>
    <col min="10350" max="10350" width="1.85546875" style="62" customWidth="1"/>
    <col min="10351" max="10354" width="0.85546875" style="62"/>
    <col min="10355" max="10355" width="14.5703125" style="62" customWidth="1"/>
    <col min="10356" max="10356" width="12.85546875" style="62" customWidth="1"/>
    <col min="10357" max="10357" width="13.28515625" style="62" customWidth="1"/>
    <col min="10358" max="10605" width="0.85546875" style="62"/>
    <col min="10606" max="10606" width="1.85546875" style="62" customWidth="1"/>
    <col min="10607" max="10610" width="0.85546875" style="62"/>
    <col min="10611" max="10611" width="14.5703125" style="62" customWidth="1"/>
    <col min="10612" max="10612" width="12.85546875" style="62" customWidth="1"/>
    <col min="10613" max="10613" width="13.28515625" style="62" customWidth="1"/>
    <col min="10614" max="10861" width="0.85546875" style="62"/>
    <col min="10862" max="10862" width="1.85546875" style="62" customWidth="1"/>
    <col min="10863" max="10866" width="0.85546875" style="62"/>
    <col min="10867" max="10867" width="14.5703125" style="62" customWidth="1"/>
    <col min="10868" max="10868" width="12.85546875" style="62" customWidth="1"/>
    <col min="10869" max="10869" width="13.28515625" style="62" customWidth="1"/>
    <col min="10870" max="11117" width="0.85546875" style="62"/>
    <col min="11118" max="11118" width="1.85546875" style="62" customWidth="1"/>
    <col min="11119" max="11122" width="0.85546875" style="62"/>
    <col min="11123" max="11123" width="14.5703125" style="62" customWidth="1"/>
    <col min="11124" max="11124" width="12.85546875" style="62" customWidth="1"/>
    <col min="11125" max="11125" width="13.28515625" style="62" customWidth="1"/>
    <col min="11126" max="11373" width="0.85546875" style="62"/>
    <col min="11374" max="11374" width="1.85546875" style="62" customWidth="1"/>
    <col min="11375" max="11378" width="0.85546875" style="62"/>
    <col min="11379" max="11379" width="14.5703125" style="62" customWidth="1"/>
    <col min="11380" max="11380" width="12.85546875" style="62" customWidth="1"/>
    <col min="11381" max="11381" width="13.28515625" style="62" customWidth="1"/>
    <col min="11382" max="11629" width="0.85546875" style="62"/>
    <col min="11630" max="11630" width="1.85546875" style="62" customWidth="1"/>
    <col min="11631" max="11634" width="0.85546875" style="62"/>
    <col min="11635" max="11635" width="14.5703125" style="62" customWidth="1"/>
    <col min="11636" max="11636" width="12.85546875" style="62" customWidth="1"/>
    <col min="11637" max="11637" width="13.28515625" style="62" customWidth="1"/>
    <col min="11638" max="11885" width="0.85546875" style="62"/>
    <col min="11886" max="11886" width="1.85546875" style="62" customWidth="1"/>
    <col min="11887" max="11890" width="0.85546875" style="62"/>
    <col min="11891" max="11891" width="14.5703125" style="62" customWidth="1"/>
    <col min="11892" max="11892" width="12.85546875" style="62" customWidth="1"/>
    <col min="11893" max="11893" width="13.28515625" style="62" customWidth="1"/>
    <col min="11894" max="12141" width="0.85546875" style="62"/>
    <col min="12142" max="12142" width="1.85546875" style="62" customWidth="1"/>
    <col min="12143" max="12146" width="0.85546875" style="62"/>
    <col min="12147" max="12147" width="14.5703125" style="62" customWidth="1"/>
    <col min="12148" max="12148" width="12.85546875" style="62" customWidth="1"/>
    <col min="12149" max="12149" width="13.28515625" style="62" customWidth="1"/>
    <col min="12150" max="12397" width="0.85546875" style="62"/>
    <col min="12398" max="12398" width="1.85546875" style="62" customWidth="1"/>
    <col min="12399" max="12402" width="0.85546875" style="62"/>
    <col min="12403" max="12403" width="14.5703125" style="62" customWidth="1"/>
    <col min="12404" max="12404" width="12.85546875" style="62" customWidth="1"/>
    <col min="12405" max="12405" width="13.28515625" style="62" customWidth="1"/>
    <col min="12406" max="12653" width="0.85546875" style="62"/>
    <col min="12654" max="12654" width="1.85546875" style="62" customWidth="1"/>
    <col min="12655" max="12658" width="0.85546875" style="62"/>
    <col min="12659" max="12659" width="14.5703125" style="62" customWidth="1"/>
    <col min="12660" max="12660" width="12.85546875" style="62" customWidth="1"/>
    <col min="12661" max="12661" width="13.28515625" style="62" customWidth="1"/>
    <col min="12662" max="12909" width="0.85546875" style="62"/>
    <col min="12910" max="12910" width="1.85546875" style="62" customWidth="1"/>
    <col min="12911" max="12914" width="0.85546875" style="62"/>
    <col min="12915" max="12915" width="14.5703125" style="62" customWidth="1"/>
    <col min="12916" max="12916" width="12.85546875" style="62" customWidth="1"/>
    <col min="12917" max="12917" width="13.28515625" style="62" customWidth="1"/>
    <col min="12918" max="13165" width="0.85546875" style="62"/>
    <col min="13166" max="13166" width="1.85546875" style="62" customWidth="1"/>
    <col min="13167" max="13170" width="0.85546875" style="62"/>
    <col min="13171" max="13171" width="14.5703125" style="62" customWidth="1"/>
    <col min="13172" max="13172" width="12.85546875" style="62" customWidth="1"/>
    <col min="13173" max="13173" width="13.28515625" style="62" customWidth="1"/>
    <col min="13174" max="13421" width="0.85546875" style="62"/>
    <col min="13422" max="13422" width="1.85546875" style="62" customWidth="1"/>
    <col min="13423" max="13426" width="0.85546875" style="62"/>
    <col min="13427" max="13427" width="14.5703125" style="62" customWidth="1"/>
    <col min="13428" max="13428" width="12.85546875" style="62" customWidth="1"/>
    <col min="13429" max="13429" width="13.28515625" style="62" customWidth="1"/>
    <col min="13430" max="13677" width="0.85546875" style="62"/>
    <col min="13678" max="13678" width="1.85546875" style="62" customWidth="1"/>
    <col min="13679" max="13682" width="0.85546875" style="62"/>
    <col min="13683" max="13683" width="14.5703125" style="62" customWidth="1"/>
    <col min="13684" max="13684" width="12.85546875" style="62" customWidth="1"/>
    <col min="13685" max="13685" width="13.28515625" style="62" customWidth="1"/>
    <col min="13686" max="13933" width="0.85546875" style="62"/>
    <col min="13934" max="13934" width="1.85546875" style="62" customWidth="1"/>
    <col min="13935" max="13938" width="0.85546875" style="62"/>
    <col min="13939" max="13939" width="14.5703125" style="62" customWidth="1"/>
    <col min="13940" max="13940" width="12.85546875" style="62" customWidth="1"/>
    <col min="13941" max="13941" width="13.28515625" style="62" customWidth="1"/>
    <col min="13942" max="14189" width="0.85546875" style="62"/>
    <col min="14190" max="14190" width="1.85546875" style="62" customWidth="1"/>
    <col min="14191" max="14194" width="0.85546875" style="62"/>
    <col min="14195" max="14195" width="14.5703125" style="62" customWidth="1"/>
    <col min="14196" max="14196" width="12.85546875" style="62" customWidth="1"/>
    <col min="14197" max="14197" width="13.28515625" style="62" customWidth="1"/>
    <col min="14198" max="14445" width="0.85546875" style="62"/>
    <col min="14446" max="14446" width="1.85546875" style="62" customWidth="1"/>
    <col min="14447" max="14450" width="0.85546875" style="62"/>
    <col min="14451" max="14451" width="14.5703125" style="62" customWidth="1"/>
    <col min="14452" max="14452" width="12.85546875" style="62" customWidth="1"/>
    <col min="14453" max="14453" width="13.28515625" style="62" customWidth="1"/>
    <col min="14454" max="14701" width="0.85546875" style="62"/>
    <col min="14702" max="14702" width="1.85546875" style="62" customWidth="1"/>
    <col min="14703" max="14706" width="0.85546875" style="62"/>
    <col min="14707" max="14707" width="14.5703125" style="62" customWidth="1"/>
    <col min="14708" max="14708" width="12.85546875" style="62" customWidth="1"/>
    <col min="14709" max="14709" width="13.28515625" style="62" customWidth="1"/>
    <col min="14710" max="14957" width="0.85546875" style="62"/>
    <col min="14958" max="14958" width="1.85546875" style="62" customWidth="1"/>
    <col min="14959" max="14962" width="0.85546875" style="62"/>
    <col min="14963" max="14963" width="14.5703125" style="62" customWidth="1"/>
    <col min="14964" max="14964" width="12.85546875" style="62" customWidth="1"/>
    <col min="14965" max="14965" width="13.28515625" style="62" customWidth="1"/>
    <col min="14966" max="15213" width="0.85546875" style="62"/>
    <col min="15214" max="15214" width="1.85546875" style="62" customWidth="1"/>
    <col min="15215" max="15218" width="0.85546875" style="62"/>
    <col min="15219" max="15219" width="14.5703125" style="62" customWidth="1"/>
    <col min="15220" max="15220" width="12.85546875" style="62" customWidth="1"/>
    <col min="15221" max="15221" width="13.28515625" style="62" customWidth="1"/>
    <col min="15222" max="15469" width="0.85546875" style="62"/>
    <col min="15470" max="15470" width="1.85546875" style="62" customWidth="1"/>
    <col min="15471" max="15474" width="0.85546875" style="62"/>
    <col min="15475" max="15475" width="14.5703125" style="62" customWidth="1"/>
    <col min="15476" max="15476" width="12.85546875" style="62" customWidth="1"/>
    <col min="15477" max="15477" width="13.28515625" style="62" customWidth="1"/>
    <col min="15478" max="15725" width="0.85546875" style="62"/>
    <col min="15726" max="15726" width="1.85546875" style="62" customWidth="1"/>
    <col min="15727" max="15730" width="0.85546875" style="62"/>
    <col min="15731" max="15731" width="14.5703125" style="62" customWidth="1"/>
    <col min="15732" max="15732" width="12.85546875" style="62" customWidth="1"/>
    <col min="15733" max="15733" width="13.28515625" style="62" customWidth="1"/>
    <col min="15734" max="15981" width="0.85546875" style="62"/>
    <col min="15982" max="15982" width="1.85546875" style="62" customWidth="1"/>
    <col min="15983" max="15986" width="0.85546875" style="62"/>
    <col min="15987" max="15987" width="14.5703125" style="62" customWidth="1"/>
    <col min="15988" max="15988" width="12.85546875" style="62" customWidth="1"/>
    <col min="15989" max="15989" width="13.28515625" style="62" customWidth="1"/>
    <col min="15990" max="16237" width="0.85546875" style="62"/>
    <col min="16238" max="16238" width="1.85546875" style="62" customWidth="1"/>
    <col min="16239" max="16242" width="0.85546875" style="62"/>
    <col min="16243" max="16243" width="14.5703125" style="62" customWidth="1"/>
    <col min="16244" max="16244" width="12.85546875" style="62" customWidth="1"/>
    <col min="16245" max="16245" width="13.28515625" style="62" customWidth="1"/>
    <col min="16246" max="16384" width="0.85546875" style="62"/>
  </cols>
  <sheetData>
    <row r="1" spans="1:117" ht="12" customHeight="1" x14ac:dyDescent="0.25">
      <c r="DK1" s="395" t="s">
        <v>446</v>
      </c>
      <c r="DL1" s="395"/>
      <c r="DM1" s="395"/>
    </row>
    <row r="2" spans="1:117" ht="9" customHeight="1" x14ac:dyDescent="0.25"/>
    <row r="3" spans="1:117" s="96" customFormat="1" ht="14.25" customHeight="1" x14ac:dyDescent="0.2">
      <c r="A3" s="397" t="s">
        <v>510</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row>
    <row r="4" spans="1:117" ht="10.5" customHeight="1" x14ac:dyDescent="0.25"/>
    <row r="5" spans="1:117" s="96" customFormat="1" ht="17.2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7.2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ht="30" customHeight="1" x14ac:dyDescent="0.25">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4"/>
      <c r="BZ7" s="372" t="s">
        <v>477</v>
      </c>
      <c r="CA7" s="373"/>
      <c r="CB7" s="373"/>
      <c r="CC7" s="373"/>
      <c r="CD7" s="373"/>
      <c r="CE7" s="373"/>
      <c r="CF7" s="373"/>
      <c r="CG7" s="373"/>
      <c r="CH7" s="373"/>
      <c r="CI7" s="373"/>
      <c r="CJ7" s="373"/>
      <c r="CK7" s="373"/>
      <c r="CL7" s="373"/>
      <c r="CM7" s="374"/>
      <c r="CN7" s="372" t="s">
        <v>511</v>
      </c>
      <c r="CO7" s="373"/>
      <c r="CP7" s="373"/>
      <c r="CQ7" s="373"/>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ht="71.25" customHeight="1" x14ac:dyDescent="0.25">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80"/>
      <c r="BZ8" s="378"/>
      <c r="CA8" s="379"/>
      <c r="CB8" s="379"/>
      <c r="CC8" s="379"/>
      <c r="CD8" s="379"/>
      <c r="CE8" s="379"/>
      <c r="CF8" s="379"/>
      <c r="CG8" s="379"/>
      <c r="CH8" s="379"/>
      <c r="CI8" s="379"/>
      <c r="CJ8" s="379"/>
      <c r="CK8" s="379"/>
      <c r="CL8" s="379"/>
      <c r="CM8" s="380"/>
      <c r="CN8" s="378"/>
      <c r="CO8" s="379"/>
      <c r="CP8" s="379"/>
      <c r="CQ8" s="379"/>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56"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7"/>
      <c r="BZ9" s="425">
        <v>3</v>
      </c>
      <c r="CA9" s="426"/>
      <c r="CB9" s="426"/>
      <c r="CC9" s="426"/>
      <c r="CD9" s="426"/>
      <c r="CE9" s="426"/>
      <c r="CF9" s="426"/>
      <c r="CG9" s="426"/>
      <c r="CH9" s="426"/>
      <c r="CI9" s="426"/>
      <c r="CJ9" s="426"/>
      <c r="CK9" s="426"/>
      <c r="CL9" s="426"/>
      <c r="CM9" s="427"/>
      <c r="CN9" s="425">
        <v>4</v>
      </c>
      <c r="CO9" s="426"/>
      <c r="CP9" s="426"/>
      <c r="CQ9" s="426"/>
      <c r="CR9" s="426"/>
      <c r="CS9" s="426"/>
      <c r="CT9" s="426"/>
      <c r="CU9" s="426"/>
      <c r="CV9" s="426"/>
      <c r="CW9" s="426"/>
      <c r="CX9" s="426"/>
      <c r="CY9" s="426"/>
      <c r="CZ9" s="426"/>
      <c r="DA9" s="426"/>
      <c r="DB9" s="426"/>
      <c r="DC9" s="426"/>
      <c r="DD9" s="426"/>
      <c r="DE9" s="426"/>
      <c r="DF9" s="426"/>
      <c r="DG9" s="426"/>
      <c r="DH9" s="426"/>
      <c r="DI9" s="426"/>
      <c r="DJ9" s="427"/>
      <c r="DK9" s="80">
        <v>5</v>
      </c>
      <c r="DL9" s="80">
        <v>6</v>
      </c>
      <c r="DM9" s="80">
        <v>7</v>
      </c>
    </row>
    <row r="10" spans="1:117" ht="15" customHeight="1" x14ac:dyDescent="0.25">
      <c r="A10" s="430" t="s">
        <v>10</v>
      </c>
      <c r="B10" s="456"/>
      <c r="C10" s="456"/>
      <c r="D10" s="456"/>
      <c r="E10" s="457"/>
      <c r="F10" s="458" t="s">
        <v>512</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473">
        <v>1</v>
      </c>
      <c r="CA10" s="474"/>
      <c r="CB10" s="474"/>
      <c r="CC10" s="474"/>
      <c r="CD10" s="474"/>
      <c r="CE10" s="474"/>
      <c r="CF10" s="474"/>
      <c r="CG10" s="474"/>
      <c r="CH10" s="474"/>
      <c r="CI10" s="474"/>
      <c r="CJ10" s="474"/>
      <c r="CK10" s="474"/>
      <c r="CL10" s="474"/>
      <c r="CM10" s="475"/>
      <c r="CN10" s="459">
        <v>4400</v>
      </c>
      <c r="CO10" s="460"/>
      <c r="CP10" s="460"/>
      <c r="CQ10" s="460"/>
      <c r="CR10" s="460"/>
      <c r="CS10" s="460"/>
      <c r="CT10" s="460"/>
      <c r="CU10" s="460"/>
      <c r="CV10" s="460"/>
      <c r="CW10" s="460"/>
      <c r="CX10" s="460"/>
      <c r="CY10" s="460"/>
      <c r="CZ10" s="460"/>
      <c r="DA10" s="460"/>
      <c r="DB10" s="460"/>
      <c r="DC10" s="460"/>
      <c r="DD10" s="460"/>
      <c r="DE10" s="460"/>
      <c r="DF10" s="460"/>
      <c r="DG10" s="460"/>
      <c r="DH10" s="460"/>
      <c r="DI10" s="460"/>
      <c r="DJ10" s="461"/>
      <c r="DK10" s="82">
        <v>4400</v>
      </c>
      <c r="DL10" s="82">
        <v>0</v>
      </c>
      <c r="DM10" s="82">
        <v>0</v>
      </c>
    </row>
    <row r="11" spans="1:117" ht="15" customHeight="1" x14ac:dyDescent="0.25">
      <c r="A11" s="430" t="s">
        <v>11</v>
      </c>
      <c r="B11" s="456"/>
      <c r="C11" s="456"/>
      <c r="D11" s="456"/>
      <c r="E11" s="457"/>
      <c r="F11" s="458" t="s">
        <v>513</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5"/>
      <c r="BZ11" s="473">
        <v>1</v>
      </c>
      <c r="CA11" s="474"/>
      <c r="CB11" s="474"/>
      <c r="CC11" s="474"/>
      <c r="CD11" s="474"/>
      <c r="CE11" s="474"/>
      <c r="CF11" s="474"/>
      <c r="CG11" s="474"/>
      <c r="CH11" s="474"/>
      <c r="CI11" s="474"/>
      <c r="CJ11" s="474"/>
      <c r="CK11" s="474"/>
      <c r="CL11" s="474"/>
      <c r="CM11" s="475"/>
      <c r="CN11" s="459">
        <v>3600</v>
      </c>
      <c r="CO11" s="460"/>
      <c r="CP11" s="460"/>
      <c r="CQ11" s="460"/>
      <c r="CR11" s="460"/>
      <c r="CS11" s="460"/>
      <c r="CT11" s="460"/>
      <c r="CU11" s="460"/>
      <c r="CV11" s="460"/>
      <c r="CW11" s="460"/>
      <c r="CX11" s="460"/>
      <c r="CY11" s="460"/>
      <c r="CZ11" s="460"/>
      <c r="DA11" s="460"/>
      <c r="DB11" s="460"/>
      <c r="DC11" s="460"/>
      <c r="DD11" s="460"/>
      <c r="DE11" s="460"/>
      <c r="DF11" s="460"/>
      <c r="DG11" s="460"/>
      <c r="DH11" s="460"/>
      <c r="DI11" s="460"/>
      <c r="DJ11" s="461"/>
      <c r="DK11" s="82">
        <v>3600</v>
      </c>
      <c r="DL11" s="82">
        <v>0</v>
      </c>
      <c r="DM11" s="82">
        <v>0</v>
      </c>
    </row>
    <row r="12" spans="1:117" ht="15" hidden="1" customHeight="1" x14ac:dyDescent="0.25">
      <c r="A12" s="430"/>
      <c r="B12" s="456"/>
      <c r="C12" s="456"/>
      <c r="D12" s="456"/>
      <c r="E12" s="457"/>
      <c r="F12" s="458"/>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5"/>
      <c r="BZ12" s="459"/>
      <c r="CA12" s="460"/>
      <c r="CB12" s="460"/>
      <c r="CC12" s="460"/>
      <c r="CD12" s="460"/>
      <c r="CE12" s="460"/>
      <c r="CF12" s="460"/>
      <c r="CG12" s="460"/>
      <c r="CH12" s="460"/>
      <c r="CI12" s="460"/>
      <c r="CJ12" s="460"/>
      <c r="CK12" s="460"/>
      <c r="CL12" s="460"/>
      <c r="CM12" s="461"/>
      <c r="CN12" s="459"/>
      <c r="CO12" s="460"/>
      <c r="CP12" s="460"/>
      <c r="CQ12" s="460"/>
      <c r="CR12" s="460"/>
      <c r="CS12" s="460"/>
      <c r="CT12" s="460"/>
      <c r="CU12" s="460"/>
      <c r="CV12" s="460"/>
      <c r="CW12" s="460"/>
      <c r="CX12" s="460"/>
      <c r="CY12" s="460"/>
      <c r="CZ12" s="460"/>
      <c r="DA12" s="460"/>
      <c r="DB12" s="460"/>
      <c r="DC12" s="460"/>
      <c r="DD12" s="460"/>
      <c r="DE12" s="460"/>
      <c r="DF12" s="460"/>
      <c r="DG12" s="460"/>
      <c r="DH12" s="460"/>
      <c r="DI12" s="460"/>
      <c r="DJ12" s="461"/>
      <c r="DK12" s="82"/>
      <c r="DL12" s="82"/>
      <c r="DM12" s="82"/>
    </row>
    <row r="13" spans="1:117" ht="15" hidden="1" customHeight="1" x14ac:dyDescent="0.25">
      <c r="A13" s="430"/>
      <c r="B13" s="456"/>
      <c r="C13" s="456"/>
      <c r="D13" s="456"/>
      <c r="E13" s="457"/>
      <c r="F13" s="458"/>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5"/>
      <c r="BZ13" s="459"/>
      <c r="CA13" s="460"/>
      <c r="CB13" s="460"/>
      <c r="CC13" s="460"/>
      <c r="CD13" s="460"/>
      <c r="CE13" s="460"/>
      <c r="CF13" s="460"/>
      <c r="CG13" s="460"/>
      <c r="CH13" s="460"/>
      <c r="CI13" s="460"/>
      <c r="CJ13" s="460"/>
      <c r="CK13" s="460"/>
      <c r="CL13" s="460"/>
      <c r="CM13" s="461"/>
      <c r="CN13" s="459"/>
      <c r="CO13" s="460"/>
      <c r="CP13" s="460"/>
      <c r="CQ13" s="460"/>
      <c r="CR13" s="460"/>
      <c r="CS13" s="460"/>
      <c r="CT13" s="460"/>
      <c r="CU13" s="460"/>
      <c r="CV13" s="460"/>
      <c r="CW13" s="460"/>
      <c r="CX13" s="460"/>
      <c r="CY13" s="460"/>
      <c r="CZ13" s="460"/>
      <c r="DA13" s="460"/>
      <c r="DB13" s="460"/>
      <c r="DC13" s="460"/>
      <c r="DD13" s="460"/>
      <c r="DE13" s="460"/>
      <c r="DF13" s="460"/>
      <c r="DG13" s="460"/>
      <c r="DH13" s="460"/>
      <c r="DI13" s="460"/>
      <c r="DJ13" s="461"/>
      <c r="DK13" s="82"/>
      <c r="DL13" s="82"/>
      <c r="DM13" s="82"/>
    </row>
    <row r="14" spans="1:117" ht="15" customHeight="1" x14ac:dyDescent="0.25">
      <c r="A14" s="430"/>
      <c r="B14" s="456"/>
      <c r="C14" s="456"/>
      <c r="D14" s="456"/>
      <c r="E14" s="457"/>
      <c r="F14" s="515" t="s">
        <v>371</v>
      </c>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7"/>
      <c r="BZ14" s="398" t="s">
        <v>36</v>
      </c>
      <c r="CA14" s="399"/>
      <c r="CB14" s="399"/>
      <c r="CC14" s="399"/>
      <c r="CD14" s="399"/>
      <c r="CE14" s="399"/>
      <c r="CF14" s="399"/>
      <c r="CG14" s="399"/>
      <c r="CH14" s="399"/>
      <c r="CI14" s="399"/>
      <c r="CJ14" s="399"/>
      <c r="CK14" s="399"/>
      <c r="CL14" s="399"/>
      <c r="CM14" s="400"/>
      <c r="CN14" s="459">
        <f>CN10+CN11</f>
        <v>8000</v>
      </c>
      <c r="CO14" s="460"/>
      <c r="CP14" s="460"/>
      <c r="CQ14" s="460"/>
      <c r="CR14" s="460"/>
      <c r="CS14" s="460"/>
      <c r="CT14" s="460"/>
      <c r="CU14" s="460"/>
      <c r="CV14" s="460"/>
      <c r="CW14" s="460"/>
      <c r="CX14" s="460"/>
      <c r="CY14" s="460"/>
      <c r="CZ14" s="460"/>
      <c r="DA14" s="460"/>
      <c r="DB14" s="460"/>
      <c r="DC14" s="460"/>
      <c r="DD14" s="460"/>
      <c r="DE14" s="460"/>
      <c r="DF14" s="460"/>
      <c r="DG14" s="460"/>
      <c r="DH14" s="460"/>
      <c r="DI14" s="460"/>
      <c r="DJ14" s="461"/>
      <c r="DK14" s="82">
        <f>DK10+DK11</f>
        <v>8000</v>
      </c>
      <c r="DL14" s="82">
        <f t="shared" ref="DL14:DM14" si="0">DL10+DL11</f>
        <v>0</v>
      </c>
      <c r="DM14" s="82">
        <f t="shared" si="0"/>
        <v>0</v>
      </c>
    </row>
  </sheetData>
  <mergeCells count="32">
    <mergeCell ref="DK1:DM1"/>
    <mergeCell ref="A3:DJ3"/>
    <mergeCell ref="V5:DJ5"/>
    <mergeCell ref="A7:E8"/>
    <mergeCell ref="F7:BY8"/>
    <mergeCell ref="BZ7:CM8"/>
    <mergeCell ref="CN7:DJ8"/>
    <mergeCell ref="DK7:DM7"/>
    <mergeCell ref="A9:E9"/>
    <mergeCell ref="F9:BY9"/>
    <mergeCell ref="BZ9:CM9"/>
    <mergeCell ref="CN9:DJ9"/>
    <mergeCell ref="A10:E10"/>
    <mergeCell ref="F10:BY10"/>
    <mergeCell ref="BZ10:CM10"/>
    <mergeCell ref="CN10:DJ10"/>
    <mergeCell ref="A11:E11"/>
    <mergeCell ref="F11:BY11"/>
    <mergeCell ref="BZ11:CM11"/>
    <mergeCell ref="CN11:DJ11"/>
    <mergeCell ref="A12:E12"/>
    <mergeCell ref="F12:BY12"/>
    <mergeCell ref="BZ12:CM12"/>
    <mergeCell ref="CN12:DJ12"/>
    <mergeCell ref="A13:E13"/>
    <mergeCell ref="F13:BY13"/>
    <mergeCell ref="BZ13:CM13"/>
    <mergeCell ref="CN13:DJ13"/>
    <mergeCell ref="A14:E14"/>
    <mergeCell ref="F14:BY14"/>
    <mergeCell ref="BZ14:CM14"/>
    <mergeCell ref="CN14:DJ14"/>
  </mergeCells>
  <pageMargins left="0.78740157480314965" right="0.78740157480314965" top="1.1811023622047245" bottom="0.39370078740157483" header="0" footer="0"/>
  <pageSetup paperSize="9" scale="96" fitToHeight="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C2147-A6D0-4266-81F0-377D16B08186}">
  <dimension ref="A1:DM14"/>
  <sheetViews>
    <sheetView view="pageBreakPreview" zoomScaleNormal="100" zoomScaleSheetLayoutView="100" workbookViewId="0">
      <selection activeCell="DL10" sqref="DL10"/>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383</v>
      </c>
      <c r="DL1" s="395"/>
      <c r="DM1" s="395"/>
    </row>
    <row r="2" spans="1:117" ht="9" customHeight="1" x14ac:dyDescent="0.25"/>
    <row r="3" spans="1:117" s="96" customFormat="1" ht="14.25" customHeight="1" x14ac:dyDescent="0.2">
      <c r="A3" s="518" t="s">
        <v>514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row>
    <row r="4" spans="1:117" ht="14.25" customHeight="1" x14ac:dyDescent="0.25"/>
    <row r="5" spans="1:117" s="96" customFormat="1" ht="16.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6.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s="90" customFormat="1" ht="33" customHeight="1" x14ac:dyDescent="0.2">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4"/>
      <c r="BL7" s="372" t="s">
        <v>515</v>
      </c>
      <c r="BM7" s="373"/>
      <c r="BN7" s="373"/>
      <c r="BO7" s="373"/>
      <c r="BP7" s="373"/>
      <c r="BQ7" s="373"/>
      <c r="BR7" s="373"/>
      <c r="BS7" s="373"/>
      <c r="BT7" s="373"/>
      <c r="BU7" s="373"/>
      <c r="BV7" s="373"/>
      <c r="BW7" s="373"/>
      <c r="BX7" s="373"/>
      <c r="BY7" s="373"/>
      <c r="BZ7" s="373"/>
      <c r="CA7" s="374"/>
      <c r="CB7" s="372" t="s">
        <v>516</v>
      </c>
      <c r="CC7" s="373"/>
      <c r="CD7" s="373"/>
      <c r="CE7" s="373"/>
      <c r="CF7" s="373"/>
      <c r="CG7" s="373"/>
      <c r="CH7" s="373"/>
      <c r="CI7" s="373"/>
      <c r="CJ7" s="373"/>
      <c r="CK7" s="373"/>
      <c r="CL7" s="373"/>
      <c r="CM7" s="373"/>
      <c r="CN7" s="373"/>
      <c r="CO7" s="374"/>
      <c r="CP7" s="372" t="s">
        <v>434</v>
      </c>
      <c r="CQ7" s="373"/>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s="90" customFormat="1" ht="67.5" customHeight="1" x14ac:dyDescent="0.2">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80"/>
      <c r="BL8" s="378"/>
      <c r="BM8" s="379"/>
      <c r="BN8" s="379"/>
      <c r="BO8" s="379"/>
      <c r="BP8" s="379"/>
      <c r="BQ8" s="379"/>
      <c r="BR8" s="379"/>
      <c r="BS8" s="379"/>
      <c r="BT8" s="379"/>
      <c r="BU8" s="379"/>
      <c r="BV8" s="379"/>
      <c r="BW8" s="379"/>
      <c r="BX8" s="379"/>
      <c r="BY8" s="379"/>
      <c r="BZ8" s="379"/>
      <c r="CA8" s="380"/>
      <c r="CB8" s="378"/>
      <c r="CC8" s="379"/>
      <c r="CD8" s="379"/>
      <c r="CE8" s="379"/>
      <c r="CF8" s="379"/>
      <c r="CG8" s="379"/>
      <c r="CH8" s="379"/>
      <c r="CI8" s="379"/>
      <c r="CJ8" s="379"/>
      <c r="CK8" s="379"/>
      <c r="CL8" s="379"/>
      <c r="CM8" s="379"/>
      <c r="CN8" s="379"/>
      <c r="CO8" s="380"/>
      <c r="CP8" s="378"/>
      <c r="CQ8" s="379"/>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70"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7"/>
      <c r="BL9" s="425">
        <v>3</v>
      </c>
      <c r="BM9" s="426"/>
      <c r="BN9" s="426"/>
      <c r="BO9" s="426"/>
      <c r="BP9" s="426"/>
      <c r="BQ9" s="426"/>
      <c r="BR9" s="426"/>
      <c r="BS9" s="426"/>
      <c r="BT9" s="426"/>
      <c r="BU9" s="426"/>
      <c r="BV9" s="426"/>
      <c r="BW9" s="426"/>
      <c r="BX9" s="426"/>
      <c r="BY9" s="426"/>
      <c r="BZ9" s="426"/>
      <c r="CA9" s="427"/>
      <c r="CB9" s="425">
        <v>4</v>
      </c>
      <c r="CC9" s="426"/>
      <c r="CD9" s="426"/>
      <c r="CE9" s="426"/>
      <c r="CF9" s="426"/>
      <c r="CG9" s="426"/>
      <c r="CH9" s="426"/>
      <c r="CI9" s="426"/>
      <c r="CJ9" s="426"/>
      <c r="CK9" s="426"/>
      <c r="CL9" s="426"/>
      <c r="CM9" s="426"/>
      <c r="CN9" s="426"/>
      <c r="CO9" s="427"/>
      <c r="CP9" s="425">
        <v>5</v>
      </c>
      <c r="CQ9" s="426"/>
      <c r="CR9" s="426"/>
      <c r="CS9" s="426"/>
      <c r="CT9" s="426"/>
      <c r="CU9" s="426"/>
      <c r="CV9" s="426"/>
      <c r="CW9" s="426"/>
      <c r="CX9" s="426"/>
      <c r="CY9" s="426"/>
      <c r="CZ9" s="426"/>
      <c r="DA9" s="426"/>
      <c r="DB9" s="426"/>
      <c r="DC9" s="426"/>
      <c r="DD9" s="426"/>
      <c r="DE9" s="426"/>
      <c r="DF9" s="426"/>
      <c r="DG9" s="426"/>
      <c r="DH9" s="426"/>
      <c r="DI9" s="426"/>
      <c r="DJ9" s="427"/>
      <c r="DK9" s="89">
        <v>6</v>
      </c>
      <c r="DL9" s="89">
        <v>7</v>
      </c>
      <c r="DM9" s="89">
        <v>8</v>
      </c>
    </row>
    <row r="10" spans="1:117" s="72" customFormat="1" ht="15" customHeight="1" x14ac:dyDescent="0.2">
      <c r="A10" s="430" t="s">
        <v>10</v>
      </c>
      <c r="B10" s="456"/>
      <c r="C10" s="456"/>
      <c r="D10" s="456"/>
      <c r="E10" s="457"/>
      <c r="F10" s="458" t="s">
        <v>517</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5"/>
      <c r="BL10" s="473">
        <v>5</v>
      </c>
      <c r="BM10" s="474"/>
      <c r="BN10" s="474"/>
      <c r="BO10" s="474"/>
      <c r="BP10" s="474"/>
      <c r="BQ10" s="474"/>
      <c r="BR10" s="474"/>
      <c r="BS10" s="474"/>
      <c r="BT10" s="474"/>
      <c r="BU10" s="474"/>
      <c r="BV10" s="474"/>
      <c r="BW10" s="474"/>
      <c r="BX10" s="474"/>
      <c r="BY10" s="474"/>
      <c r="BZ10" s="474"/>
      <c r="CA10" s="475"/>
      <c r="CB10" s="459">
        <v>20000</v>
      </c>
      <c r="CC10" s="460"/>
      <c r="CD10" s="460"/>
      <c r="CE10" s="460"/>
      <c r="CF10" s="460"/>
      <c r="CG10" s="460"/>
      <c r="CH10" s="460"/>
      <c r="CI10" s="460"/>
      <c r="CJ10" s="460"/>
      <c r="CK10" s="460"/>
      <c r="CL10" s="460"/>
      <c r="CM10" s="460"/>
      <c r="CN10" s="460"/>
      <c r="CO10" s="461"/>
      <c r="CP10" s="459">
        <f>BL10*CB10</f>
        <v>100000</v>
      </c>
      <c r="CQ10" s="460"/>
      <c r="CR10" s="460"/>
      <c r="CS10" s="460"/>
      <c r="CT10" s="460"/>
      <c r="CU10" s="460"/>
      <c r="CV10" s="460"/>
      <c r="CW10" s="460"/>
      <c r="CX10" s="460"/>
      <c r="CY10" s="460"/>
      <c r="CZ10" s="460"/>
      <c r="DA10" s="460"/>
      <c r="DB10" s="460"/>
      <c r="DC10" s="460"/>
      <c r="DD10" s="460"/>
      <c r="DE10" s="460"/>
      <c r="DF10" s="460"/>
      <c r="DG10" s="460"/>
      <c r="DH10" s="460"/>
      <c r="DI10" s="460"/>
      <c r="DJ10" s="461"/>
      <c r="DK10" s="88">
        <v>0</v>
      </c>
      <c r="DL10" s="88">
        <v>100000</v>
      </c>
      <c r="DM10" s="88">
        <v>0</v>
      </c>
    </row>
    <row r="11" spans="1:117" s="72" customFormat="1" ht="15" customHeight="1" x14ac:dyDescent="0.2">
      <c r="A11" s="430" t="s">
        <v>11</v>
      </c>
      <c r="B11" s="456"/>
      <c r="C11" s="456"/>
      <c r="D11" s="456"/>
      <c r="E11" s="457"/>
      <c r="F11" s="458" t="s">
        <v>518</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5"/>
      <c r="BL11" s="473">
        <v>3</v>
      </c>
      <c r="BM11" s="474"/>
      <c r="BN11" s="474"/>
      <c r="BO11" s="474"/>
      <c r="BP11" s="474"/>
      <c r="BQ11" s="474"/>
      <c r="BR11" s="474"/>
      <c r="BS11" s="474"/>
      <c r="BT11" s="474"/>
      <c r="BU11" s="474"/>
      <c r="BV11" s="474"/>
      <c r="BW11" s="474"/>
      <c r="BX11" s="474"/>
      <c r="BY11" s="474"/>
      <c r="BZ11" s="474"/>
      <c r="CA11" s="475"/>
      <c r="CB11" s="459">
        <v>25000</v>
      </c>
      <c r="CC11" s="460"/>
      <c r="CD11" s="460"/>
      <c r="CE11" s="460"/>
      <c r="CF11" s="460"/>
      <c r="CG11" s="460"/>
      <c r="CH11" s="460"/>
      <c r="CI11" s="460"/>
      <c r="CJ11" s="460"/>
      <c r="CK11" s="460"/>
      <c r="CL11" s="460"/>
      <c r="CM11" s="460"/>
      <c r="CN11" s="460"/>
      <c r="CO11" s="461"/>
      <c r="CP11" s="459">
        <f t="shared" ref="CP11" si="0">BL11*CB11</f>
        <v>75000</v>
      </c>
      <c r="CQ11" s="460"/>
      <c r="CR11" s="460"/>
      <c r="CS11" s="460"/>
      <c r="CT11" s="460"/>
      <c r="CU11" s="460"/>
      <c r="CV11" s="460"/>
      <c r="CW11" s="460"/>
      <c r="CX11" s="460"/>
      <c r="CY11" s="460"/>
      <c r="CZ11" s="460"/>
      <c r="DA11" s="460"/>
      <c r="DB11" s="460"/>
      <c r="DC11" s="460"/>
      <c r="DD11" s="460"/>
      <c r="DE11" s="460"/>
      <c r="DF11" s="460"/>
      <c r="DG11" s="460"/>
      <c r="DH11" s="460"/>
      <c r="DI11" s="460"/>
      <c r="DJ11" s="461"/>
      <c r="DK11" s="88">
        <v>0</v>
      </c>
      <c r="DL11" s="88">
        <v>75000</v>
      </c>
      <c r="DM11" s="88">
        <v>0</v>
      </c>
    </row>
    <row r="12" spans="1:117" s="72" customFormat="1" ht="15" customHeight="1" x14ac:dyDescent="0.2">
      <c r="A12" s="430" t="s">
        <v>12</v>
      </c>
      <c r="B12" s="456"/>
      <c r="C12" s="456"/>
      <c r="D12" s="456"/>
      <c r="E12" s="457"/>
      <c r="F12" s="458" t="s">
        <v>519</v>
      </c>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5"/>
      <c r="BL12" s="473">
        <v>2</v>
      </c>
      <c r="BM12" s="474"/>
      <c r="BN12" s="474"/>
      <c r="BO12" s="474"/>
      <c r="BP12" s="474"/>
      <c r="BQ12" s="474"/>
      <c r="BR12" s="474"/>
      <c r="BS12" s="474"/>
      <c r="BT12" s="474"/>
      <c r="BU12" s="474"/>
      <c r="BV12" s="474"/>
      <c r="BW12" s="474"/>
      <c r="BX12" s="474"/>
      <c r="BY12" s="474"/>
      <c r="BZ12" s="474"/>
      <c r="CA12" s="475"/>
      <c r="CB12" s="459">
        <v>2500</v>
      </c>
      <c r="CC12" s="460"/>
      <c r="CD12" s="460"/>
      <c r="CE12" s="460"/>
      <c r="CF12" s="460"/>
      <c r="CG12" s="460"/>
      <c r="CH12" s="460"/>
      <c r="CI12" s="460"/>
      <c r="CJ12" s="460"/>
      <c r="CK12" s="460"/>
      <c r="CL12" s="460"/>
      <c r="CM12" s="460"/>
      <c r="CN12" s="460"/>
      <c r="CO12" s="461"/>
      <c r="CP12" s="459">
        <f>BL12*CB12</f>
        <v>5000</v>
      </c>
      <c r="CQ12" s="460"/>
      <c r="CR12" s="460"/>
      <c r="CS12" s="460"/>
      <c r="CT12" s="460"/>
      <c r="CU12" s="460"/>
      <c r="CV12" s="460"/>
      <c r="CW12" s="460"/>
      <c r="CX12" s="460"/>
      <c r="CY12" s="460"/>
      <c r="CZ12" s="460"/>
      <c r="DA12" s="460"/>
      <c r="DB12" s="460"/>
      <c r="DC12" s="460"/>
      <c r="DD12" s="460"/>
      <c r="DE12" s="460"/>
      <c r="DF12" s="460"/>
      <c r="DG12" s="460"/>
      <c r="DH12" s="460"/>
      <c r="DI12" s="460"/>
      <c r="DJ12" s="461"/>
      <c r="DK12" s="88">
        <v>0</v>
      </c>
      <c r="DL12" s="88">
        <v>0</v>
      </c>
      <c r="DM12" s="88">
        <v>5000</v>
      </c>
    </row>
    <row r="13" spans="1:117" s="72" customFormat="1" ht="15" customHeight="1" x14ac:dyDescent="0.2">
      <c r="A13" s="430"/>
      <c r="B13" s="456"/>
      <c r="C13" s="456"/>
      <c r="D13" s="456"/>
      <c r="E13" s="457"/>
      <c r="F13" s="366" t="s">
        <v>371</v>
      </c>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8"/>
      <c r="BL13" s="398" t="s">
        <v>36</v>
      </c>
      <c r="BM13" s="399"/>
      <c r="BN13" s="399"/>
      <c r="BO13" s="399"/>
      <c r="BP13" s="399"/>
      <c r="BQ13" s="399"/>
      <c r="BR13" s="399"/>
      <c r="BS13" s="399"/>
      <c r="BT13" s="399"/>
      <c r="BU13" s="399"/>
      <c r="BV13" s="399"/>
      <c r="BW13" s="399"/>
      <c r="BX13" s="399"/>
      <c r="BY13" s="399"/>
      <c r="BZ13" s="399"/>
      <c r="CA13" s="400"/>
      <c r="CB13" s="398" t="s">
        <v>36</v>
      </c>
      <c r="CC13" s="399"/>
      <c r="CD13" s="399"/>
      <c r="CE13" s="399"/>
      <c r="CF13" s="399"/>
      <c r="CG13" s="399"/>
      <c r="CH13" s="399"/>
      <c r="CI13" s="399"/>
      <c r="CJ13" s="399"/>
      <c r="CK13" s="399"/>
      <c r="CL13" s="399"/>
      <c r="CM13" s="399"/>
      <c r="CN13" s="399"/>
      <c r="CO13" s="400"/>
      <c r="CP13" s="459">
        <f>SUM(CP10:DJ12)</f>
        <v>180000</v>
      </c>
      <c r="CQ13" s="460"/>
      <c r="CR13" s="460"/>
      <c r="CS13" s="460"/>
      <c r="CT13" s="460"/>
      <c r="CU13" s="460"/>
      <c r="CV13" s="460"/>
      <c r="CW13" s="460"/>
      <c r="CX13" s="460"/>
      <c r="CY13" s="460"/>
      <c r="CZ13" s="460"/>
      <c r="DA13" s="460"/>
      <c r="DB13" s="460"/>
      <c r="DC13" s="460"/>
      <c r="DD13" s="460"/>
      <c r="DE13" s="460"/>
      <c r="DF13" s="460"/>
      <c r="DG13" s="460"/>
      <c r="DH13" s="460"/>
      <c r="DI13" s="460"/>
      <c r="DJ13" s="461"/>
      <c r="DK13" s="88">
        <f>SUM(DK10:DK12)</f>
        <v>0</v>
      </c>
      <c r="DL13" s="88">
        <f>SUM(DL10:DL12)</f>
        <v>175000</v>
      </c>
      <c r="DM13" s="88">
        <f>SUM(DM10:DM12)</f>
        <v>5000</v>
      </c>
    </row>
    <row r="14" spans="1:117" s="72" customFormat="1" ht="15" customHeight="1" x14ac:dyDescent="0.2">
      <c r="A14" s="100"/>
      <c r="B14" s="100"/>
      <c r="C14" s="100"/>
      <c r="D14" s="100"/>
      <c r="E14" s="100"/>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row>
  </sheetData>
  <mergeCells count="34">
    <mergeCell ref="DK1:DM1"/>
    <mergeCell ref="A3:DJ3"/>
    <mergeCell ref="V5:DJ5"/>
    <mergeCell ref="A7:E8"/>
    <mergeCell ref="F7:BK8"/>
    <mergeCell ref="BL7:CA8"/>
    <mergeCell ref="CB7:CO8"/>
    <mergeCell ref="CP7:DJ8"/>
    <mergeCell ref="DK7:DM7"/>
    <mergeCell ref="A10:E10"/>
    <mergeCell ref="F10:BK10"/>
    <mergeCell ref="BL10:CA10"/>
    <mergeCell ref="CB10:CO10"/>
    <mergeCell ref="CP10:DJ10"/>
    <mergeCell ref="A9:E9"/>
    <mergeCell ref="F9:BK9"/>
    <mergeCell ref="BL9:CA9"/>
    <mergeCell ref="CB9:CO9"/>
    <mergeCell ref="CP9:DJ9"/>
    <mergeCell ref="A12:E12"/>
    <mergeCell ref="F12:BK12"/>
    <mergeCell ref="BL12:CA12"/>
    <mergeCell ref="CB12:CO12"/>
    <mergeCell ref="CP12:DJ12"/>
    <mergeCell ref="A11:E11"/>
    <mergeCell ref="F11:BK11"/>
    <mergeCell ref="BL11:CA11"/>
    <mergeCell ref="CB11:CO11"/>
    <mergeCell ref="CP11:DJ11"/>
    <mergeCell ref="A13:E13"/>
    <mergeCell ref="F13:BK13"/>
    <mergeCell ref="BL13:CA13"/>
    <mergeCell ref="CB13:CO13"/>
    <mergeCell ref="CP13:DJ13"/>
  </mergeCells>
  <pageMargins left="0.78740157480314965" right="0.78740157480314965" top="1.1811023622047245" bottom="0.39370078740157483" header="0" footer="0"/>
  <pageSetup paperSize="9" scale="96" fitToHeight="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52A1-4CFF-4886-B32D-B5E62E12A4E1}">
  <dimension ref="A1:DM53"/>
  <sheetViews>
    <sheetView view="pageBreakPreview" zoomScaleNormal="100" zoomScaleSheetLayoutView="100" workbookViewId="0">
      <selection activeCell="DM75" sqref="DM75"/>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19" width="0.85546875" style="62"/>
    <col min="120" max="120" width="0.85546875" style="62" customWidth="1"/>
    <col min="121" max="16384" width="0.85546875" style="62"/>
  </cols>
  <sheetData>
    <row r="1" spans="1:117" ht="12" customHeight="1" x14ac:dyDescent="0.25">
      <c r="DK1" s="395" t="s">
        <v>446</v>
      </c>
      <c r="DL1" s="395"/>
      <c r="DM1" s="395"/>
    </row>
    <row r="2" spans="1:117" ht="9" customHeight="1" x14ac:dyDescent="0.25"/>
    <row r="3" spans="1:117" s="96" customFormat="1" ht="13.5" customHeight="1" x14ac:dyDescent="0.2">
      <c r="A3" s="518" t="s">
        <v>520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row>
    <row r="4" spans="1:117" ht="14.25" customHeight="1" x14ac:dyDescent="0.25"/>
    <row r="5" spans="1:117" s="96" customFormat="1" ht="16.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6.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s="90" customFormat="1" ht="27.75" customHeight="1" x14ac:dyDescent="0.2">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4"/>
      <c r="BE7" s="372" t="s">
        <v>515</v>
      </c>
      <c r="BF7" s="373"/>
      <c r="BG7" s="373"/>
      <c r="BH7" s="373"/>
      <c r="BI7" s="373"/>
      <c r="BJ7" s="373"/>
      <c r="BK7" s="373"/>
      <c r="BL7" s="373"/>
      <c r="BM7" s="373"/>
      <c r="BN7" s="373"/>
      <c r="BO7" s="373"/>
      <c r="BP7" s="373"/>
      <c r="BQ7" s="373"/>
      <c r="BR7" s="373"/>
      <c r="BS7" s="373"/>
      <c r="BT7" s="373"/>
      <c r="BU7" s="373"/>
      <c r="BV7" s="373"/>
      <c r="BW7" s="374"/>
      <c r="BX7" s="372" t="s">
        <v>516</v>
      </c>
      <c r="BY7" s="373"/>
      <c r="BZ7" s="373"/>
      <c r="CA7" s="373"/>
      <c r="CB7" s="373"/>
      <c r="CC7" s="373"/>
      <c r="CD7" s="373"/>
      <c r="CE7" s="373"/>
      <c r="CF7" s="373"/>
      <c r="CG7" s="373"/>
      <c r="CH7" s="373"/>
      <c r="CI7" s="373"/>
      <c r="CJ7" s="373"/>
      <c r="CK7" s="373"/>
      <c r="CL7" s="373"/>
      <c r="CM7" s="373"/>
      <c r="CN7" s="373"/>
      <c r="CO7" s="373"/>
      <c r="CP7" s="374"/>
      <c r="CQ7" s="372" t="s">
        <v>434</v>
      </c>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s="90" customFormat="1" ht="76.5" customHeight="1" x14ac:dyDescent="0.2">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80"/>
      <c r="BE8" s="378"/>
      <c r="BF8" s="379"/>
      <c r="BG8" s="379"/>
      <c r="BH8" s="379"/>
      <c r="BI8" s="379"/>
      <c r="BJ8" s="379"/>
      <c r="BK8" s="379"/>
      <c r="BL8" s="379"/>
      <c r="BM8" s="379"/>
      <c r="BN8" s="379"/>
      <c r="BO8" s="379"/>
      <c r="BP8" s="379"/>
      <c r="BQ8" s="379"/>
      <c r="BR8" s="379"/>
      <c r="BS8" s="379"/>
      <c r="BT8" s="379"/>
      <c r="BU8" s="379"/>
      <c r="BV8" s="379"/>
      <c r="BW8" s="380"/>
      <c r="BX8" s="378"/>
      <c r="BY8" s="379"/>
      <c r="BZ8" s="379"/>
      <c r="CA8" s="379"/>
      <c r="CB8" s="379"/>
      <c r="CC8" s="379"/>
      <c r="CD8" s="379"/>
      <c r="CE8" s="379"/>
      <c r="CF8" s="379"/>
      <c r="CG8" s="379"/>
      <c r="CH8" s="379"/>
      <c r="CI8" s="379"/>
      <c r="CJ8" s="379"/>
      <c r="CK8" s="379"/>
      <c r="CL8" s="379"/>
      <c r="CM8" s="379"/>
      <c r="CN8" s="379"/>
      <c r="CO8" s="379"/>
      <c r="CP8" s="380"/>
      <c r="CQ8" s="378"/>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70"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7"/>
      <c r="BE9" s="425">
        <v>3</v>
      </c>
      <c r="BF9" s="426"/>
      <c r="BG9" s="426"/>
      <c r="BH9" s="426"/>
      <c r="BI9" s="426"/>
      <c r="BJ9" s="426"/>
      <c r="BK9" s="426"/>
      <c r="BL9" s="426"/>
      <c r="BM9" s="426"/>
      <c r="BN9" s="426"/>
      <c r="BO9" s="426"/>
      <c r="BP9" s="426"/>
      <c r="BQ9" s="426"/>
      <c r="BR9" s="426"/>
      <c r="BS9" s="426"/>
      <c r="BT9" s="426"/>
      <c r="BU9" s="426"/>
      <c r="BV9" s="426"/>
      <c r="BW9" s="427"/>
      <c r="BX9" s="425">
        <v>4</v>
      </c>
      <c r="BY9" s="426"/>
      <c r="BZ9" s="426"/>
      <c r="CA9" s="426"/>
      <c r="CB9" s="426"/>
      <c r="CC9" s="426"/>
      <c r="CD9" s="426"/>
      <c r="CE9" s="426"/>
      <c r="CF9" s="426"/>
      <c r="CG9" s="426"/>
      <c r="CH9" s="426"/>
      <c r="CI9" s="426"/>
      <c r="CJ9" s="426"/>
      <c r="CK9" s="426"/>
      <c r="CL9" s="426"/>
      <c r="CM9" s="426"/>
      <c r="CN9" s="426"/>
      <c r="CO9" s="426"/>
      <c r="CP9" s="427"/>
      <c r="CQ9" s="425">
        <v>5</v>
      </c>
      <c r="CR9" s="426"/>
      <c r="CS9" s="426"/>
      <c r="CT9" s="426"/>
      <c r="CU9" s="426"/>
      <c r="CV9" s="426"/>
      <c r="CW9" s="426"/>
      <c r="CX9" s="426"/>
      <c r="CY9" s="426"/>
      <c r="CZ9" s="426"/>
      <c r="DA9" s="426"/>
      <c r="DB9" s="426"/>
      <c r="DC9" s="426"/>
      <c r="DD9" s="426"/>
      <c r="DE9" s="426"/>
      <c r="DF9" s="426"/>
      <c r="DG9" s="426"/>
      <c r="DH9" s="426"/>
      <c r="DI9" s="426"/>
      <c r="DJ9" s="427"/>
      <c r="DK9" s="89">
        <v>6</v>
      </c>
      <c r="DL9" s="89">
        <v>7</v>
      </c>
      <c r="DM9" s="89">
        <v>8</v>
      </c>
    </row>
    <row r="10" spans="1:117" s="72" customFormat="1" ht="15" customHeight="1" x14ac:dyDescent="0.2">
      <c r="A10" s="433" t="s">
        <v>10</v>
      </c>
      <c r="B10" s="465"/>
      <c r="C10" s="465"/>
      <c r="D10" s="465"/>
      <c r="E10" s="466"/>
      <c r="F10" s="467" t="s">
        <v>521</v>
      </c>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9"/>
      <c r="BE10" s="470"/>
      <c r="BF10" s="471"/>
      <c r="BG10" s="471"/>
      <c r="BH10" s="471"/>
      <c r="BI10" s="471"/>
      <c r="BJ10" s="471"/>
      <c r="BK10" s="471"/>
      <c r="BL10" s="471"/>
      <c r="BM10" s="471"/>
      <c r="BN10" s="471"/>
      <c r="BO10" s="471"/>
      <c r="BP10" s="471"/>
      <c r="BQ10" s="471"/>
      <c r="BR10" s="471"/>
      <c r="BS10" s="471"/>
      <c r="BT10" s="471"/>
      <c r="BU10" s="471"/>
      <c r="BV10" s="471"/>
      <c r="BW10" s="472"/>
      <c r="BX10" s="470"/>
      <c r="BY10" s="471"/>
      <c r="BZ10" s="471"/>
      <c r="CA10" s="471"/>
      <c r="CB10" s="471"/>
      <c r="CC10" s="471"/>
      <c r="CD10" s="471"/>
      <c r="CE10" s="471"/>
      <c r="CF10" s="471"/>
      <c r="CG10" s="471"/>
      <c r="CH10" s="471"/>
      <c r="CI10" s="471"/>
      <c r="CJ10" s="471"/>
      <c r="CK10" s="471"/>
      <c r="CL10" s="471"/>
      <c r="CM10" s="471"/>
      <c r="CN10" s="471"/>
      <c r="CO10" s="471"/>
      <c r="CP10" s="472"/>
      <c r="CQ10" s="470">
        <v>0</v>
      </c>
      <c r="CR10" s="471"/>
      <c r="CS10" s="471"/>
      <c r="CT10" s="471"/>
      <c r="CU10" s="471"/>
      <c r="CV10" s="471"/>
      <c r="CW10" s="471"/>
      <c r="CX10" s="471"/>
      <c r="CY10" s="471"/>
      <c r="CZ10" s="471"/>
      <c r="DA10" s="471"/>
      <c r="DB10" s="471"/>
      <c r="DC10" s="471"/>
      <c r="DD10" s="471"/>
      <c r="DE10" s="471"/>
      <c r="DF10" s="471"/>
      <c r="DG10" s="471"/>
      <c r="DH10" s="471"/>
      <c r="DI10" s="471"/>
      <c r="DJ10" s="472"/>
      <c r="DK10" s="98">
        <v>0</v>
      </c>
      <c r="DL10" s="98">
        <v>0</v>
      </c>
      <c r="DM10" s="98">
        <v>0</v>
      </c>
    </row>
    <row r="11" spans="1:117" s="72" customFormat="1" ht="15" hidden="1" customHeight="1" x14ac:dyDescent="0.2">
      <c r="A11" s="433" t="s">
        <v>128</v>
      </c>
      <c r="B11" s="465"/>
      <c r="C11" s="465"/>
      <c r="D11" s="465"/>
      <c r="E11" s="466"/>
      <c r="F11" s="467"/>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9"/>
      <c r="BE11" s="470"/>
      <c r="BF11" s="471"/>
      <c r="BG11" s="471"/>
      <c r="BH11" s="471"/>
      <c r="BI11" s="471"/>
      <c r="BJ11" s="471"/>
      <c r="BK11" s="471"/>
      <c r="BL11" s="471"/>
      <c r="BM11" s="471"/>
      <c r="BN11" s="471"/>
      <c r="BO11" s="471"/>
      <c r="BP11" s="471"/>
      <c r="BQ11" s="471"/>
      <c r="BR11" s="471"/>
      <c r="BS11" s="471"/>
      <c r="BT11" s="471"/>
      <c r="BU11" s="471"/>
      <c r="BV11" s="471"/>
      <c r="BW11" s="472"/>
      <c r="BX11" s="470"/>
      <c r="BY11" s="471"/>
      <c r="BZ11" s="471"/>
      <c r="CA11" s="471"/>
      <c r="CB11" s="471"/>
      <c r="CC11" s="471"/>
      <c r="CD11" s="471"/>
      <c r="CE11" s="471"/>
      <c r="CF11" s="471"/>
      <c r="CG11" s="471"/>
      <c r="CH11" s="471"/>
      <c r="CI11" s="471"/>
      <c r="CJ11" s="471"/>
      <c r="CK11" s="471"/>
      <c r="CL11" s="471"/>
      <c r="CM11" s="471"/>
      <c r="CN11" s="471"/>
      <c r="CO11" s="471"/>
      <c r="CP11" s="472"/>
      <c r="CQ11" s="470"/>
      <c r="CR11" s="471"/>
      <c r="CS11" s="471"/>
      <c r="CT11" s="471"/>
      <c r="CU11" s="471"/>
      <c r="CV11" s="471"/>
      <c r="CW11" s="471"/>
      <c r="CX11" s="471"/>
      <c r="CY11" s="471"/>
      <c r="CZ11" s="471"/>
      <c r="DA11" s="471"/>
      <c r="DB11" s="471"/>
      <c r="DC11" s="471"/>
      <c r="DD11" s="471"/>
      <c r="DE11" s="471"/>
      <c r="DF11" s="471"/>
      <c r="DG11" s="471"/>
      <c r="DH11" s="471"/>
      <c r="DI11" s="471"/>
      <c r="DJ11" s="472"/>
      <c r="DK11" s="98"/>
      <c r="DL11" s="98"/>
      <c r="DM11" s="98"/>
    </row>
    <row r="12" spans="1:117" s="72" customFormat="1" ht="15" hidden="1" customHeight="1" x14ac:dyDescent="0.2">
      <c r="A12" s="433" t="s">
        <v>409</v>
      </c>
      <c r="B12" s="465"/>
      <c r="C12" s="465"/>
      <c r="D12" s="465"/>
      <c r="E12" s="466"/>
      <c r="F12" s="467"/>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9"/>
      <c r="BE12" s="470"/>
      <c r="BF12" s="471"/>
      <c r="BG12" s="471"/>
      <c r="BH12" s="471"/>
      <c r="BI12" s="471"/>
      <c r="BJ12" s="471"/>
      <c r="BK12" s="471"/>
      <c r="BL12" s="471"/>
      <c r="BM12" s="471"/>
      <c r="BN12" s="471"/>
      <c r="BO12" s="471"/>
      <c r="BP12" s="471"/>
      <c r="BQ12" s="471"/>
      <c r="BR12" s="471"/>
      <c r="BS12" s="471"/>
      <c r="BT12" s="471"/>
      <c r="BU12" s="471"/>
      <c r="BV12" s="471"/>
      <c r="BW12" s="472"/>
      <c r="BX12" s="470"/>
      <c r="BY12" s="471"/>
      <c r="BZ12" s="471"/>
      <c r="CA12" s="471"/>
      <c r="CB12" s="471"/>
      <c r="CC12" s="471"/>
      <c r="CD12" s="471"/>
      <c r="CE12" s="471"/>
      <c r="CF12" s="471"/>
      <c r="CG12" s="471"/>
      <c r="CH12" s="471"/>
      <c r="CI12" s="471"/>
      <c r="CJ12" s="471"/>
      <c r="CK12" s="471"/>
      <c r="CL12" s="471"/>
      <c r="CM12" s="471"/>
      <c r="CN12" s="471"/>
      <c r="CO12" s="471"/>
      <c r="CP12" s="472"/>
      <c r="CQ12" s="470"/>
      <c r="CR12" s="471"/>
      <c r="CS12" s="471"/>
      <c r="CT12" s="471"/>
      <c r="CU12" s="471"/>
      <c r="CV12" s="471"/>
      <c r="CW12" s="471"/>
      <c r="CX12" s="471"/>
      <c r="CY12" s="471"/>
      <c r="CZ12" s="471"/>
      <c r="DA12" s="471"/>
      <c r="DB12" s="471"/>
      <c r="DC12" s="471"/>
      <c r="DD12" s="471"/>
      <c r="DE12" s="471"/>
      <c r="DF12" s="471"/>
      <c r="DG12" s="471"/>
      <c r="DH12" s="471"/>
      <c r="DI12" s="471"/>
      <c r="DJ12" s="472"/>
      <c r="DK12" s="98"/>
      <c r="DL12" s="98"/>
      <c r="DM12" s="98"/>
    </row>
    <row r="13" spans="1:117" s="72" customFormat="1" ht="12.75" x14ac:dyDescent="0.2">
      <c r="A13" s="433" t="s">
        <v>11</v>
      </c>
      <c r="B13" s="465"/>
      <c r="C13" s="465"/>
      <c r="D13" s="465"/>
      <c r="E13" s="466"/>
      <c r="F13" s="467" t="s">
        <v>522</v>
      </c>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9"/>
      <c r="BE13" s="470"/>
      <c r="BF13" s="471"/>
      <c r="BG13" s="471"/>
      <c r="BH13" s="471"/>
      <c r="BI13" s="471"/>
      <c r="BJ13" s="471"/>
      <c r="BK13" s="471"/>
      <c r="BL13" s="471"/>
      <c r="BM13" s="471"/>
      <c r="BN13" s="471"/>
      <c r="BO13" s="471"/>
      <c r="BP13" s="471"/>
      <c r="BQ13" s="471"/>
      <c r="BR13" s="471"/>
      <c r="BS13" s="471"/>
      <c r="BT13" s="471"/>
      <c r="BU13" s="471"/>
      <c r="BV13" s="471"/>
      <c r="BW13" s="472"/>
      <c r="BX13" s="470"/>
      <c r="BY13" s="471"/>
      <c r="BZ13" s="471"/>
      <c r="CA13" s="471"/>
      <c r="CB13" s="471"/>
      <c r="CC13" s="471"/>
      <c r="CD13" s="471"/>
      <c r="CE13" s="471"/>
      <c r="CF13" s="471"/>
      <c r="CG13" s="471"/>
      <c r="CH13" s="471"/>
      <c r="CI13" s="471"/>
      <c r="CJ13" s="471"/>
      <c r="CK13" s="471"/>
      <c r="CL13" s="471"/>
      <c r="CM13" s="471"/>
      <c r="CN13" s="471"/>
      <c r="CO13" s="471"/>
      <c r="CP13" s="472"/>
      <c r="CQ13" s="470">
        <f>CQ14</f>
        <v>49999.999999606502</v>
      </c>
      <c r="CR13" s="471"/>
      <c r="CS13" s="471"/>
      <c r="CT13" s="471"/>
      <c r="CU13" s="471"/>
      <c r="CV13" s="471"/>
      <c r="CW13" s="471"/>
      <c r="CX13" s="471"/>
      <c r="CY13" s="471"/>
      <c r="CZ13" s="471"/>
      <c r="DA13" s="471"/>
      <c r="DB13" s="471"/>
      <c r="DC13" s="471"/>
      <c r="DD13" s="471"/>
      <c r="DE13" s="471"/>
      <c r="DF13" s="471"/>
      <c r="DG13" s="471"/>
      <c r="DH13" s="471"/>
      <c r="DI13" s="471"/>
      <c r="DJ13" s="472"/>
      <c r="DK13" s="98">
        <f>DK14</f>
        <v>50000</v>
      </c>
      <c r="DL13" s="98">
        <f>DL14</f>
        <v>0</v>
      </c>
      <c r="DM13" s="98">
        <f>DM14</f>
        <v>-3.9349833969026804E-7</v>
      </c>
    </row>
    <row r="14" spans="1:117" s="72" customFormat="1" ht="15" customHeight="1" x14ac:dyDescent="0.2">
      <c r="A14" s="430" t="s">
        <v>393</v>
      </c>
      <c r="B14" s="456"/>
      <c r="C14" s="456"/>
      <c r="D14" s="456"/>
      <c r="E14" s="457"/>
      <c r="F14" s="458" t="s">
        <v>523</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5"/>
      <c r="BE14" s="459">
        <v>1007.04934541</v>
      </c>
      <c r="BF14" s="460"/>
      <c r="BG14" s="460"/>
      <c r="BH14" s="460"/>
      <c r="BI14" s="460"/>
      <c r="BJ14" s="460"/>
      <c r="BK14" s="460"/>
      <c r="BL14" s="460"/>
      <c r="BM14" s="460"/>
      <c r="BN14" s="460"/>
      <c r="BO14" s="460"/>
      <c r="BP14" s="460"/>
      <c r="BQ14" s="460"/>
      <c r="BR14" s="460"/>
      <c r="BS14" s="460"/>
      <c r="BT14" s="460"/>
      <c r="BU14" s="460"/>
      <c r="BV14" s="460"/>
      <c r="BW14" s="461"/>
      <c r="BX14" s="459">
        <v>49.65</v>
      </c>
      <c r="BY14" s="460"/>
      <c r="BZ14" s="460"/>
      <c r="CA14" s="460"/>
      <c r="CB14" s="460"/>
      <c r="CC14" s="460"/>
      <c r="CD14" s="460"/>
      <c r="CE14" s="460"/>
      <c r="CF14" s="460"/>
      <c r="CG14" s="460"/>
      <c r="CH14" s="460"/>
      <c r="CI14" s="460"/>
      <c r="CJ14" s="460"/>
      <c r="CK14" s="460"/>
      <c r="CL14" s="460"/>
      <c r="CM14" s="460"/>
      <c r="CN14" s="460"/>
      <c r="CO14" s="460"/>
      <c r="CP14" s="461"/>
      <c r="CQ14" s="459">
        <f>BE14*BX14</f>
        <v>49999.999999606502</v>
      </c>
      <c r="CR14" s="460"/>
      <c r="CS14" s="460"/>
      <c r="CT14" s="460"/>
      <c r="CU14" s="460"/>
      <c r="CV14" s="460"/>
      <c r="CW14" s="460"/>
      <c r="CX14" s="460"/>
      <c r="CY14" s="460"/>
      <c r="CZ14" s="460"/>
      <c r="DA14" s="460"/>
      <c r="DB14" s="460"/>
      <c r="DC14" s="460"/>
      <c r="DD14" s="460"/>
      <c r="DE14" s="460"/>
      <c r="DF14" s="460"/>
      <c r="DG14" s="460"/>
      <c r="DH14" s="460"/>
      <c r="DI14" s="460"/>
      <c r="DJ14" s="461"/>
      <c r="DK14" s="88">
        <v>50000</v>
      </c>
      <c r="DL14" s="88">
        <v>0</v>
      </c>
      <c r="DM14" s="88">
        <f>CQ14-DK14-DL14</f>
        <v>-3.9349833969026804E-7</v>
      </c>
    </row>
    <row r="15" spans="1:117" s="72" customFormat="1" ht="15" hidden="1" customHeight="1" x14ac:dyDescent="0.2">
      <c r="A15" s="430" t="s">
        <v>409</v>
      </c>
      <c r="B15" s="456"/>
      <c r="C15" s="456"/>
      <c r="D15" s="456"/>
      <c r="E15" s="457"/>
      <c r="F15" s="458"/>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5"/>
      <c r="BE15" s="473"/>
      <c r="BF15" s="474"/>
      <c r="BG15" s="474"/>
      <c r="BH15" s="474"/>
      <c r="BI15" s="474"/>
      <c r="BJ15" s="474"/>
      <c r="BK15" s="474"/>
      <c r="BL15" s="474"/>
      <c r="BM15" s="474"/>
      <c r="BN15" s="474"/>
      <c r="BO15" s="474"/>
      <c r="BP15" s="474"/>
      <c r="BQ15" s="474"/>
      <c r="BR15" s="474"/>
      <c r="BS15" s="474"/>
      <c r="BT15" s="474"/>
      <c r="BU15" s="474"/>
      <c r="BV15" s="474"/>
      <c r="BW15" s="475"/>
      <c r="BX15" s="459"/>
      <c r="BY15" s="460"/>
      <c r="BZ15" s="460"/>
      <c r="CA15" s="460"/>
      <c r="CB15" s="460"/>
      <c r="CC15" s="460"/>
      <c r="CD15" s="460"/>
      <c r="CE15" s="460"/>
      <c r="CF15" s="460"/>
      <c r="CG15" s="460"/>
      <c r="CH15" s="460"/>
      <c r="CI15" s="460"/>
      <c r="CJ15" s="460"/>
      <c r="CK15" s="460"/>
      <c r="CL15" s="460"/>
      <c r="CM15" s="460"/>
      <c r="CN15" s="460"/>
      <c r="CO15" s="460"/>
      <c r="CP15" s="461"/>
      <c r="CQ15" s="459"/>
      <c r="CR15" s="460"/>
      <c r="CS15" s="460"/>
      <c r="CT15" s="460"/>
      <c r="CU15" s="460"/>
      <c r="CV15" s="460"/>
      <c r="CW15" s="460"/>
      <c r="CX15" s="460"/>
      <c r="CY15" s="460"/>
      <c r="CZ15" s="460"/>
      <c r="DA15" s="460"/>
      <c r="DB15" s="460"/>
      <c r="DC15" s="460"/>
      <c r="DD15" s="460"/>
      <c r="DE15" s="460"/>
      <c r="DF15" s="460"/>
      <c r="DG15" s="460"/>
      <c r="DH15" s="460"/>
      <c r="DI15" s="460"/>
      <c r="DJ15" s="461"/>
      <c r="DK15" s="88"/>
      <c r="DL15" s="88"/>
      <c r="DM15" s="88"/>
    </row>
    <row r="16" spans="1:117" s="72" customFormat="1" ht="15" customHeight="1" x14ac:dyDescent="0.2">
      <c r="A16" s="433" t="s">
        <v>12</v>
      </c>
      <c r="B16" s="465"/>
      <c r="C16" s="465"/>
      <c r="D16" s="465"/>
      <c r="E16" s="466"/>
      <c r="F16" s="467" t="s">
        <v>524</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9"/>
      <c r="BE16" s="480"/>
      <c r="BF16" s="481"/>
      <c r="BG16" s="481"/>
      <c r="BH16" s="481"/>
      <c r="BI16" s="481"/>
      <c r="BJ16" s="481"/>
      <c r="BK16" s="481"/>
      <c r="BL16" s="481"/>
      <c r="BM16" s="481"/>
      <c r="BN16" s="481"/>
      <c r="BO16" s="481"/>
      <c r="BP16" s="481"/>
      <c r="BQ16" s="481"/>
      <c r="BR16" s="481"/>
      <c r="BS16" s="481"/>
      <c r="BT16" s="481"/>
      <c r="BU16" s="481"/>
      <c r="BV16" s="481"/>
      <c r="BW16" s="482"/>
      <c r="BX16" s="470"/>
      <c r="BY16" s="471"/>
      <c r="BZ16" s="471"/>
      <c r="CA16" s="471"/>
      <c r="CB16" s="471"/>
      <c r="CC16" s="471"/>
      <c r="CD16" s="471"/>
      <c r="CE16" s="471"/>
      <c r="CF16" s="471"/>
      <c r="CG16" s="471"/>
      <c r="CH16" s="471"/>
      <c r="CI16" s="471"/>
      <c r="CJ16" s="471"/>
      <c r="CK16" s="471"/>
      <c r="CL16" s="471"/>
      <c r="CM16" s="471"/>
      <c r="CN16" s="471"/>
      <c r="CO16" s="471"/>
      <c r="CP16" s="472"/>
      <c r="CQ16" s="470">
        <f>CQ17</f>
        <v>0</v>
      </c>
      <c r="CR16" s="471"/>
      <c r="CS16" s="471"/>
      <c r="CT16" s="471"/>
      <c r="CU16" s="471"/>
      <c r="CV16" s="471"/>
      <c r="CW16" s="471"/>
      <c r="CX16" s="471"/>
      <c r="CY16" s="471"/>
      <c r="CZ16" s="471"/>
      <c r="DA16" s="471"/>
      <c r="DB16" s="471"/>
      <c r="DC16" s="471"/>
      <c r="DD16" s="471"/>
      <c r="DE16" s="471"/>
      <c r="DF16" s="471"/>
      <c r="DG16" s="471"/>
      <c r="DH16" s="471"/>
      <c r="DI16" s="471"/>
      <c r="DJ16" s="472"/>
      <c r="DK16" s="98">
        <f>DK17</f>
        <v>0</v>
      </c>
      <c r="DL16" s="98">
        <f t="shared" ref="DL16:DM16" si="0">DL17</f>
        <v>0</v>
      </c>
      <c r="DM16" s="98">
        <f t="shared" si="0"/>
        <v>0</v>
      </c>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5"/>
      <c r="BE17" s="473"/>
      <c r="BF17" s="474"/>
      <c r="BG17" s="474"/>
      <c r="BH17" s="474"/>
      <c r="BI17" s="474"/>
      <c r="BJ17" s="474"/>
      <c r="BK17" s="474"/>
      <c r="BL17" s="474"/>
      <c r="BM17" s="474"/>
      <c r="BN17" s="474"/>
      <c r="BO17" s="474"/>
      <c r="BP17" s="474"/>
      <c r="BQ17" s="474"/>
      <c r="BR17" s="474"/>
      <c r="BS17" s="474"/>
      <c r="BT17" s="474"/>
      <c r="BU17" s="474"/>
      <c r="BV17" s="474"/>
      <c r="BW17" s="475"/>
      <c r="BX17" s="459"/>
      <c r="BY17" s="460"/>
      <c r="BZ17" s="460"/>
      <c r="CA17" s="460"/>
      <c r="CB17" s="460"/>
      <c r="CC17" s="460"/>
      <c r="CD17" s="460"/>
      <c r="CE17" s="460"/>
      <c r="CF17" s="460"/>
      <c r="CG17" s="460"/>
      <c r="CH17" s="460"/>
      <c r="CI17" s="460"/>
      <c r="CJ17" s="460"/>
      <c r="CK17" s="460"/>
      <c r="CL17" s="460"/>
      <c r="CM17" s="460"/>
      <c r="CN17" s="460"/>
      <c r="CO17" s="460"/>
      <c r="CP17" s="461"/>
      <c r="CQ17" s="459"/>
      <c r="CR17" s="460"/>
      <c r="CS17" s="460"/>
      <c r="CT17" s="460"/>
      <c r="CU17" s="460"/>
      <c r="CV17" s="460"/>
      <c r="CW17" s="460"/>
      <c r="CX17" s="460"/>
      <c r="CY17" s="460"/>
      <c r="CZ17" s="460"/>
      <c r="DA17" s="460"/>
      <c r="DB17" s="460"/>
      <c r="DC17" s="460"/>
      <c r="DD17" s="460"/>
      <c r="DE17" s="460"/>
      <c r="DF17" s="460"/>
      <c r="DG17" s="460"/>
      <c r="DH17" s="460"/>
      <c r="DI17" s="460"/>
      <c r="DJ17" s="461"/>
      <c r="DK17" s="88"/>
      <c r="DL17" s="88"/>
      <c r="DM17" s="88"/>
    </row>
    <row r="18" spans="1:117" s="72" customFormat="1" ht="15" hidden="1" customHeight="1" x14ac:dyDescent="0.2">
      <c r="A18" s="430" t="s">
        <v>409</v>
      </c>
      <c r="B18" s="456"/>
      <c r="C18" s="456"/>
      <c r="D18" s="456"/>
      <c r="E18" s="457"/>
      <c r="F18" s="458"/>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5"/>
      <c r="BE18" s="473"/>
      <c r="BF18" s="474"/>
      <c r="BG18" s="474"/>
      <c r="BH18" s="474"/>
      <c r="BI18" s="474"/>
      <c r="BJ18" s="474"/>
      <c r="BK18" s="474"/>
      <c r="BL18" s="474"/>
      <c r="BM18" s="474"/>
      <c r="BN18" s="474"/>
      <c r="BO18" s="474"/>
      <c r="BP18" s="474"/>
      <c r="BQ18" s="474"/>
      <c r="BR18" s="474"/>
      <c r="BS18" s="474"/>
      <c r="BT18" s="474"/>
      <c r="BU18" s="474"/>
      <c r="BV18" s="474"/>
      <c r="BW18" s="475"/>
      <c r="BX18" s="459"/>
      <c r="BY18" s="460"/>
      <c r="BZ18" s="460"/>
      <c r="CA18" s="460"/>
      <c r="CB18" s="460"/>
      <c r="CC18" s="460"/>
      <c r="CD18" s="460"/>
      <c r="CE18" s="460"/>
      <c r="CF18" s="460"/>
      <c r="CG18" s="460"/>
      <c r="CH18" s="460"/>
      <c r="CI18" s="460"/>
      <c r="CJ18" s="460"/>
      <c r="CK18" s="460"/>
      <c r="CL18" s="460"/>
      <c r="CM18" s="460"/>
      <c r="CN18" s="460"/>
      <c r="CO18" s="460"/>
      <c r="CP18" s="461"/>
      <c r="CQ18" s="459"/>
      <c r="CR18" s="460"/>
      <c r="CS18" s="460"/>
      <c r="CT18" s="460"/>
      <c r="CU18" s="460"/>
      <c r="CV18" s="460"/>
      <c r="CW18" s="460"/>
      <c r="CX18" s="460"/>
      <c r="CY18" s="460"/>
      <c r="CZ18" s="460"/>
      <c r="DA18" s="460"/>
      <c r="DB18" s="460"/>
      <c r="DC18" s="460"/>
      <c r="DD18" s="460"/>
      <c r="DE18" s="460"/>
      <c r="DF18" s="460"/>
      <c r="DG18" s="460"/>
      <c r="DH18" s="460"/>
      <c r="DI18" s="460"/>
      <c r="DJ18" s="461"/>
      <c r="DK18" s="88"/>
      <c r="DL18" s="88"/>
      <c r="DM18" s="88"/>
    </row>
    <row r="19" spans="1:117" s="72" customFormat="1" ht="15" customHeight="1" x14ac:dyDescent="0.2">
      <c r="A19" s="433" t="s">
        <v>13</v>
      </c>
      <c r="B19" s="465"/>
      <c r="C19" s="465"/>
      <c r="D19" s="465"/>
      <c r="E19" s="466"/>
      <c r="F19" s="467" t="s">
        <v>525</v>
      </c>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9"/>
      <c r="BE19" s="480"/>
      <c r="BF19" s="481"/>
      <c r="BG19" s="481"/>
      <c r="BH19" s="481"/>
      <c r="BI19" s="481"/>
      <c r="BJ19" s="481"/>
      <c r="BK19" s="481"/>
      <c r="BL19" s="481"/>
      <c r="BM19" s="481"/>
      <c r="BN19" s="481"/>
      <c r="BO19" s="481"/>
      <c r="BP19" s="481"/>
      <c r="BQ19" s="481"/>
      <c r="BR19" s="481"/>
      <c r="BS19" s="481"/>
      <c r="BT19" s="481"/>
      <c r="BU19" s="481"/>
      <c r="BV19" s="481"/>
      <c r="BW19" s="482"/>
      <c r="BX19" s="470"/>
      <c r="BY19" s="471"/>
      <c r="BZ19" s="471"/>
      <c r="CA19" s="471"/>
      <c r="CB19" s="471"/>
      <c r="CC19" s="471"/>
      <c r="CD19" s="471"/>
      <c r="CE19" s="471"/>
      <c r="CF19" s="471"/>
      <c r="CG19" s="471"/>
      <c r="CH19" s="471"/>
      <c r="CI19" s="471"/>
      <c r="CJ19" s="471"/>
      <c r="CK19" s="471"/>
      <c r="CL19" s="471"/>
      <c r="CM19" s="471"/>
      <c r="CN19" s="471"/>
      <c r="CO19" s="471"/>
      <c r="CP19" s="472"/>
      <c r="CQ19" s="470">
        <v>0</v>
      </c>
      <c r="CR19" s="471"/>
      <c r="CS19" s="471"/>
      <c r="CT19" s="471"/>
      <c r="CU19" s="471"/>
      <c r="CV19" s="471"/>
      <c r="CW19" s="471"/>
      <c r="CX19" s="471"/>
      <c r="CY19" s="471"/>
      <c r="CZ19" s="471"/>
      <c r="DA19" s="471"/>
      <c r="DB19" s="471"/>
      <c r="DC19" s="471"/>
      <c r="DD19" s="471"/>
      <c r="DE19" s="471"/>
      <c r="DF19" s="471"/>
      <c r="DG19" s="471"/>
      <c r="DH19" s="471"/>
      <c r="DI19" s="471"/>
      <c r="DJ19" s="472"/>
      <c r="DK19" s="98">
        <v>0</v>
      </c>
      <c r="DL19" s="98">
        <v>0</v>
      </c>
      <c r="DM19" s="98">
        <v>0</v>
      </c>
    </row>
    <row r="20" spans="1:117" s="72" customFormat="1" ht="15" hidden="1" customHeight="1" x14ac:dyDescent="0.2">
      <c r="A20" s="430" t="s">
        <v>317</v>
      </c>
      <c r="B20" s="456"/>
      <c r="C20" s="456"/>
      <c r="D20" s="456"/>
      <c r="E20" s="457"/>
      <c r="F20" s="458"/>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5"/>
      <c r="BE20" s="473"/>
      <c r="BF20" s="474"/>
      <c r="BG20" s="474"/>
      <c r="BH20" s="474"/>
      <c r="BI20" s="474"/>
      <c r="BJ20" s="474"/>
      <c r="BK20" s="474"/>
      <c r="BL20" s="474"/>
      <c r="BM20" s="474"/>
      <c r="BN20" s="474"/>
      <c r="BO20" s="474"/>
      <c r="BP20" s="474"/>
      <c r="BQ20" s="474"/>
      <c r="BR20" s="474"/>
      <c r="BS20" s="474"/>
      <c r="BT20" s="474"/>
      <c r="BU20" s="474"/>
      <c r="BV20" s="474"/>
      <c r="BW20" s="475"/>
      <c r="BX20" s="459"/>
      <c r="BY20" s="460"/>
      <c r="BZ20" s="460"/>
      <c r="CA20" s="460"/>
      <c r="CB20" s="460"/>
      <c r="CC20" s="460"/>
      <c r="CD20" s="460"/>
      <c r="CE20" s="460"/>
      <c r="CF20" s="460"/>
      <c r="CG20" s="460"/>
      <c r="CH20" s="460"/>
      <c r="CI20" s="460"/>
      <c r="CJ20" s="460"/>
      <c r="CK20" s="460"/>
      <c r="CL20" s="460"/>
      <c r="CM20" s="460"/>
      <c r="CN20" s="460"/>
      <c r="CO20" s="460"/>
      <c r="CP20" s="461"/>
      <c r="CQ20" s="459"/>
      <c r="CR20" s="460"/>
      <c r="CS20" s="460"/>
      <c r="CT20" s="460"/>
      <c r="CU20" s="460"/>
      <c r="CV20" s="460"/>
      <c r="CW20" s="460"/>
      <c r="CX20" s="460"/>
      <c r="CY20" s="460"/>
      <c r="CZ20" s="460"/>
      <c r="DA20" s="460"/>
      <c r="DB20" s="460"/>
      <c r="DC20" s="460"/>
      <c r="DD20" s="460"/>
      <c r="DE20" s="460"/>
      <c r="DF20" s="460"/>
      <c r="DG20" s="460"/>
      <c r="DH20" s="460"/>
      <c r="DI20" s="460"/>
      <c r="DJ20" s="461"/>
      <c r="DK20" s="88"/>
      <c r="DL20" s="88"/>
      <c r="DM20" s="88"/>
    </row>
    <row r="21" spans="1:117" s="72" customFormat="1" ht="15" hidden="1" customHeight="1" x14ac:dyDescent="0.2">
      <c r="A21" s="430" t="s">
        <v>409</v>
      </c>
      <c r="B21" s="456"/>
      <c r="C21" s="456"/>
      <c r="D21" s="456"/>
      <c r="E21" s="457"/>
      <c r="F21" s="458"/>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5"/>
      <c r="BE21" s="473"/>
      <c r="BF21" s="474"/>
      <c r="BG21" s="474"/>
      <c r="BH21" s="474"/>
      <c r="BI21" s="474"/>
      <c r="BJ21" s="474"/>
      <c r="BK21" s="474"/>
      <c r="BL21" s="474"/>
      <c r="BM21" s="474"/>
      <c r="BN21" s="474"/>
      <c r="BO21" s="474"/>
      <c r="BP21" s="474"/>
      <c r="BQ21" s="474"/>
      <c r="BR21" s="474"/>
      <c r="BS21" s="474"/>
      <c r="BT21" s="474"/>
      <c r="BU21" s="474"/>
      <c r="BV21" s="474"/>
      <c r="BW21" s="475"/>
      <c r="BX21" s="459"/>
      <c r="BY21" s="460"/>
      <c r="BZ21" s="460"/>
      <c r="CA21" s="460"/>
      <c r="CB21" s="460"/>
      <c r="CC21" s="460"/>
      <c r="CD21" s="460"/>
      <c r="CE21" s="460"/>
      <c r="CF21" s="460"/>
      <c r="CG21" s="460"/>
      <c r="CH21" s="460"/>
      <c r="CI21" s="460"/>
      <c r="CJ21" s="460"/>
      <c r="CK21" s="460"/>
      <c r="CL21" s="460"/>
      <c r="CM21" s="460"/>
      <c r="CN21" s="460"/>
      <c r="CO21" s="460"/>
      <c r="CP21" s="461"/>
      <c r="CQ21" s="459"/>
      <c r="CR21" s="460"/>
      <c r="CS21" s="460"/>
      <c r="CT21" s="460"/>
      <c r="CU21" s="460"/>
      <c r="CV21" s="460"/>
      <c r="CW21" s="460"/>
      <c r="CX21" s="460"/>
      <c r="CY21" s="460"/>
      <c r="CZ21" s="460"/>
      <c r="DA21" s="460"/>
      <c r="DB21" s="460"/>
      <c r="DC21" s="460"/>
      <c r="DD21" s="460"/>
      <c r="DE21" s="460"/>
      <c r="DF21" s="460"/>
      <c r="DG21" s="460"/>
      <c r="DH21" s="460"/>
      <c r="DI21" s="460"/>
      <c r="DJ21" s="461"/>
      <c r="DK21" s="88"/>
      <c r="DL21" s="88"/>
      <c r="DM21" s="88"/>
    </row>
    <row r="22" spans="1:117" s="72" customFormat="1" ht="15" customHeight="1" x14ac:dyDescent="0.2">
      <c r="A22" s="433" t="s">
        <v>14</v>
      </c>
      <c r="B22" s="465"/>
      <c r="C22" s="465"/>
      <c r="D22" s="465"/>
      <c r="E22" s="466"/>
      <c r="F22" s="467" t="s">
        <v>526</v>
      </c>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9"/>
      <c r="BE22" s="480"/>
      <c r="BF22" s="481"/>
      <c r="BG22" s="481"/>
      <c r="BH22" s="481"/>
      <c r="BI22" s="481"/>
      <c r="BJ22" s="481"/>
      <c r="BK22" s="481"/>
      <c r="BL22" s="481"/>
      <c r="BM22" s="481"/>
      <c r="BN22" s="481"/>
      <c r="BO22" s="481"/>
      <c r="BP22" s="481"/>
      <c r="BQ22" s="481"/>
      <c r="BR22" s="481"/>
      <c r="BS22" s="481"/>
      <c r="BT22" s="481"/>
      <c r="BU22" s="481"/>
      <c r="BV22" s="481"/>
      <c r="BW22" s="482"/>
      <c r="BX22" s="470"/>
      <c r="BY22" s="471"/>
      <c r="BZ22" s="471"/>
      <c r="CA22" s="471"/>
      <c r="CB22" s="471"/>
      <c r="CC22" s="471"/>
      <c r="CD22" s="471"/>
      <c r="CE22" s="471"/>
      <c r="CF22" s="471"/>
      <c r="CG22" s="471"/>
      <c r="CH22" s="471"/>
      <c r="CI22" s="471"/>
      <c r="CJ22" s="471"/>
      <c r="CK22" s="471"/>
      <c r="CL22" s="471"/>
      <c r="CM22" s="471"/>
      <c r="CN22" s="471"/>
      <c r="CO22" s="471"/>
      <c r="CP22" s="472"/>
      <c r="CQ22" s="470">
        <f>SUM(CQ23:DJ29)</f>
        <v>1527000</v>
      </c>
      <c r="CR22" s="471"/>
      <c r="CS22" s="471"/>
      <c r="CT22" s="471"/>
      <c r="CU22" s="471"/>
      <c r="CV22" s="471"/>
      <c r="CW22" s="471"/>
      <c r="CX22" s="471"/>
      <c r="CY22" s="471"/>
      <c r="CZ22" s="471"/>
      <c r="DA22" s="471"/>
      <c r="DB22" s="471"/>
      <c r="DC22" s="471"/>
      <c r="DD22" s="471"/>
      <c r="DE22" s="471"/>
      <c r="DF22" s="471"/>
      <c r="DG22" s="471"/>
      <c r="DH22" s="471"/>
      <c r="DI22" s="471"/>
      <c r="DJ22" s="472"/>
      <c r="DK22" s="98">
        <f>SUM(DK23:DK29)</f>
        <v>120000</v>
      </c>
      <c r="DL22" s="98">
        <f>SUM(DL23:DL29)</f>
        <v>1272000</v>
      </c>
      <c r="DM22" s="98">
        <f>SUM(DM23:DM29)</f>
        <v>135000</v>
      </c>
    </row>
    <row r="23" spans="1:117" s="72" customFormat="1" ht="27.75" customHeight="1" x14ac:dyDescent="0.2">
      <c r="A23" s="430" t="s">
        <v>527</v>
      </c>
      <c r="B23" s="456"/>
      <c r="C23" s="456"/>
      <c r="D23" s="456"/>
      <c r="E23" s="457"/>
      <c r="F23" s="458" t="s">
        <v>528</v>
      </c>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5"/>
      <c r="BE23" s="473">
        <v>2500</v>
      </c>
      <c r="BF23" s="474"/>
      <c r="BG23" s="474"/>
      <c r="BH23" s="474"/>
      <c r="BI23" s="474"/>
      <c r="BJ23" s="474"/>
      <c r="BK23" s="474"/>
      <c r="BL23" s="474"/>
      <c r="BM23" s="474"/>
      <c r="BN23" s="474"/>
      <c r="BO23" s="474"/>
      <c r="BP23" s="474"/>
      <c r="BQ23" s="474"/>
      <c r="BR23" s="474"/>
      <c r="BS23" s="474"/>
      <c r="BT23" s="474"/>
      <c r="BU23" s="474"/>
      <c r="BV23" s="474"/>
      <c r="BW23" s="475"/>
      <c r="BX23" s="459">
        <v>450</v>
      </c>
      <c r="BY23" s="460"/>
      <c r="BZ23" s="460"/>
      <c r="CA23" s="460"/>
      <c r="CB23" s="460"/>
      <c r="CC23" s="460"/>
      <c r="CD23" s="460"/>
      <c r="CE23" s="460"/>
      <c r="CF23" s="460"/>
      <c r="CG23" s="460"/>
      <c r="CH23" s="460"/>
      <c r="CI23" s="460"/>
      <c r="CJ23" s="460"/>
      <c r="CK23" s="460"/>
      <c r="CL23" s="460"/>
      <c r="CM23" s="460"/>
      <c r="CN23" s="460"/>
      <c r="CO23" s="460"/>
      <c r="CP23" s="461"/>
      <c r="CQ23" s="459">
        <f>BE23*BX23</f>
        <v>1125000</v>
      </c>
      <c r="CR23" s="460"/>
      <c r="CS23" s="460"/>
      <c r="CT23" s="460"/>
      <c r="CU23" s="460"/>
      <c r="CV23" s="460"/>
      <c r="CW23" s="460"/>
      <c r="CX23" s="460"/>
      <c r="CY23" s="460"/>
      <c r="CZ23" s="460"/>
      <c r="DA23" s="460"/>
      <c r="DB23" s="460"/>
      <c r="DC23" s="460"/>
      <c r="DD23" s="460"/>
      <c r="DE23" s="460"/>
      <c r="DF23" s="460"/>
      <c r="DG23" s="460"/>
      <c r="DH23" s="460"/>
      <c r="DI23" s="460"/>
      <c r="DJ23" s="461"/>
      <c r="DK23" s="88">
        <v>50000</v>
      </c>
      <c r="DL23" s="88">
        <f>1055000</f>
        <v>1055000</v>
      </c>
      <c r="DM23" s="88">
        <v>20000</v>
      </c>
    </row>
    <row r="24" spans="1:117" s="72" customFormat="1" ht="27.75" customHeight="1" x14ac:dyDescent="0.2">
      <c r="A24" s="430" t="s">
        <v>529</v>
      </c>
      <c r="B24" s="456"/>
      <c r="C24" s="456"/>
      <c r="D24" s="456"/>
      <c r="E24" s="457"/>
      <c r="F24" s="458" t="s">
        <v>531</v>
      </c>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5"/>
      <c r="BE24" s="473">
        <v>600</v>
      </c>
      <c r="BF24" s="474"/>
      <c r="BG24" s="474"/>
      <c r="BH24" s="474"/>
      <c r="BI24" s="474"/>
      <c r="BJ24" s="474"/>
      <c r="BK24" s="474"/>
      <c r="BL24" s="474"/>
      <c r="BM24" s="474"/>
      <c r="BN24" s="474"/>
      <c r="BO24" s="474"/>
      <c r="BP24" s="474"/>
      <c r="BQ24" s="474"/>
      <c r="BR24" s="474"/>
      <c r="BS24" s="474"/>
      <c r="BT24" s="474"/>
      <c r="BU24" s="474"/>
      <c r="BV24" s="474"/>
      <c r="BW24" s="475"/>
      <c r="BX24" s="459">
        <v>170</v>
      </c>
      <c r="BY24" s="460"/>
      <c r="BZ24" s="460"/>
      <c r="CA24" s="460"/>
      <c r="CB24" s="460"/>
      <c r="CC24" s="460"/>
      <c r="CD24" s="460"/>
      <c r="CE24" s="460"/>
      <c r="CF24" s="460"/>
      <c r="CG24" s="460"/>
      <c r="CH24" s="460"/>
      <c r="CI24" s="460"/>
      <c r="CJ24" s="460"/>
      <c r="CK24" s="460"/>
      <c r="CL24" s="460"/>
      <c r="CM24" s="460"/>
      <c r="CN24" s="460"/>
      <c r="CO24" s="460"/>
      <c r="CP24" s="461"/>
      <c r="CQ24" s="459">
        <f>BE24*BX24</f>
        <v>102000</v>
      </c>
      <c r="CR24" s="460"/>
      <c r="CS24" s="460"/>
      <c r="CT24" s="460"/>
      <c r="CU24" s="460"/>
      <c r="CV24" s="460"/>
      <c r="CW24" s="460"/>
      <c r="CX24" s="460"/>
      <c r="CY24" s="460"/>
      <c r="CZ24" s="460"/>
      <c r="DA24" s="460"/>
      <c r="DB24" s="460"/>
      <c r="DC24" s="460"/>
      <c r="DD24" s="460"/>
      <c r="DE24" s="460"/>
      <c r="DF24" s="460"/>
      <c r="DG24" s="460"/>
      <c r="DH24" s="460"/>
      <c r="DI24" s="460"/>
      <c r="DJ24" s="461"/>
      <c r="DK24" s="88">
        <v>0</v>
      </c>
      <c r="DL24" s="88">
        <v>97000</v>
      </c>
      <c r="DM24" s="88">
        <v>5000</v>
      </c>
    </row>
    <row r="25" spans="1:117" s="72" customFormat="1" ht="12.75" customHeight="1" x14ac:dyDescent="0.2">
      <c r="A25" s="430" t="s">
        <v>530</v>
      </c>
      <c r="B25" s="456"/>
      <c r="C25" s="456"/>
      <c r="D25" s="456"/>
      <c r="E25" s="457"/>
      <c r="F25" s="458" t="s">
        <v>533</v>
      </c>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5"/>
      <c r="BE25" s="473">
        <v>200</v>
      </c>
      <c r="BF25" s="474"/>
      <c r="BG25" s="474"/>
      <c r="BH25" s="474"/>
      <c r="BI25" s="474"/>
      <c r="BJ25" s="474"/>
      <c r="BK25" s="474"/>
      <c r="BL25" s="474"/>
      <c r="BM25" s="474"/>
      <c r="BN25" s="474"/>
      <c r="BO25" s="474"/>
      <c r="BP25" s="474"/>
      <c r="BQ25" s="474"/>
      <c r="BR25" s="474"/>
      <c r="BS25" s="474"/>
      <c r="BT25" s="474"/>
      <c r="BU25" s="474"/>
      <c r="BV25" s="474"/>
      <c r="BW25" s="475"/>
      <c r="BX25" s="459">
        <v>250</v>
      </c>
      <c r="BY25" s="460"/>
      <c r="BZ25" s="460"/>
      <c r="CA25" s="460"/>
      <c r="CB25" s="460"/>
      <c r="CC25" s="460"/>
      <c r="CD25" s="460"/>
      <c r="CE25" s="460"/>
      <c r="CF25" s="460"/>
      <c r="CG25" s="460"/>
      <c r="CH25" s="460"/>
      <c r="CI25" s="460"/>
      <c r="CJ25" s="460"/>
      <c r="CK25" s="460"/>
      <c r="CL25" s="460"/>
      <c r="CM25" s="460"/>
      <c r="CN25" s="460"/>
      <c r="CO25" s="460"/>
      <c r="CP25" s="461"/>
      <c r="CQ25" s="459">
        <f t="shared" ref="CQ25:CQ26" si="1">BE25*BX25</f>
        <v>50000</v>
      </c>
      <c r="CR25" s="460"/>
      <c r="CS25" s="460"/>
      <c r="CT25" s="460"/>
      <c r="CU25" s="460"/>
      <c r="CV25" s="460"/>
      <c r="CW25" s="460"/>
      <c r="CX25" s="460"/>
      <c r="CY25" s="460"/>
      <c r="CZ25" s="460"/>
      <c r="DA25" s="460"/>
      <c r="DB25" s="460"/>
      <c r="DC25" s="460"/>
      <c r="DD25" s="460"/>
      <c r="DE25" s="460"/>
      <c r="DF25" s="460"/>
      <c r="DG25" s="460"/>
      <c r="DH25" s="460"/>
      <c r="DI25" s="460"/>
      <c r="DJ25" s="461"/>
      <c r="DK25" s="88">
        <v>15000</v>
      </c>
      <c r="DL25" s="88">
        <v>0</v>
      </c>
      <c r="DM25" s="88">
        <v>35000</v>
      </c>
    </row>
    <row r="26" spans="1:117" s="72" customFormat="1" ht="12.75" customHeight="1" x14ac:dyDescent="0.2">
      <c r="A26" s="430" t="s">
        <v>532</v>
      </c>
      <c r="B26" s="456"/>
      <c r="C26" s="456"/>
      <c r="D26" s="456"/>
      <c r="E26" s="457"/>
      <c r="F26" s="458" t="s">
        <v>538</v>
      </c>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5"/>
      <c r="BE26" s="473">
        <v>1250</v>
      </c>
      <c r="BF26" s="474"/>
      <c r="BG26" s="474"/>
      <c r="BH26" s="474"/>
      <c r="BI26" s="474"/>
      <c r="BJ26" s="474"/>
      <c r="BK26" s="474"/>
      <c r="BL26" s="474"/>
      <c r="BM26" s="474"/>
      <c r="BN26" s="474"/>
      <c r="BO26" s="474"/>
      <c r="BP26" s="474"/>
      <c r="BQ26" s="474"/>
      <c r="BR26" s="474"/>
      <c r="BS26" s="474"/>
      <c r="BT26" s="474"/>
      <c r="BU26" s="474"/>
      <c r="BV26" s="474"/>
      <c r="BW26" s="475"/>
      <c r="BX26" s="459">
        <v>120</v>
      </c>
      <c r="BY26" s="460"/>
      <c r="BZ26" s="460"/>
      <c r="CA26" s="460"/>
      <c r="CB26" s="460"/>
      <c r="CC26" s="460"/>
      <c r="CD26" s="460"/>
      <c r="CE26" s="460"/>
      <c r="CF26" s="460"/>
      <c r="CG26" s="460"/>
      <c r="CH26" s="460"/>
      <c r="CI26" s="460"/>
      <c r="CJ26" s="460"/>
      <c r="CK26" s="460"/>
      <c r="CL26" s="460"/>
      <c r="CM26" s="460"/>
      <c r="CN26" s="460"/>
      <c r="CO26" s="460"/>
      <c r="CP26" s="461"/>
      <c r="CQ26" s="459">
        <f t="shared" si="1"/>
        <v>150000</v>
      </c>
      <c r="CR26" s="460"/>
      <c r="CS26" s="460"/>
      <c r="CT26" s="460"/>
      <c r="CU26" s="460"/>
      <c r="CV26" s="460"/>
      <c r="CW26" s="460"/>
      <c r="CX26" s="460"/>
      <c r="CY26" s="460"/>
      <c r="CZ26" s="460"/>
      <c r="DA26" s="460"/>
      <c r="DB26" s="460"/>
      <c r="DC26" s="460"/>
      <c r="DD26" s="460"/>
      <c r="DE26" s="460"/>
      <c r="DF26" s="460"/>
      <c r="DG26" s="460"/>
      <c r="DH26" s="460"/>
      <c r="DI26" s="460"/>
      <c r="DJ26" s="461"/>
      <c r="DK26" s="88">
        <v>40000</v>
      </c>
      <c r="DL26" s="88">
        <v>70000</v>
      </c>
      <c r="DM26" s="88">
        <v>40000</v>
      </c>
    </row>
    <row r="27" spans="1:117" s="72" customFormat="1" ht="12.75" customHeight="1" x14ac:dyDescent="0.2">
      <c r="A27" s="430" t="s">
        <v>534</v>
      </c>
      <c r="B27" s="456"/>
      <c r="C27" s="456"/>
      <c r="D27" s="456"/>
      <c r="E27" s="457"/>
      <c r="F27" s="458" t="s">
        <v>539</v>
      </c>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5"/>
      <c r="BE27" s="473">
        <v>2000</v>
      </c>
      <c r="BF27" s="474"/>
      <c r="BG27" s="474"/>
      <c r="BH27" s="474"/>
      <c r="BI27" s="474"/>
      <c r="BJ27" s="474"/>
      <c r="BK27" s="474"/>
      <c r="BL27" s="474"/>
      <c r="BM27" s="474"/>
      <c r="BN27" s="474"/>
      <c r="BO27" s="474"/>
      <c r="BP27" s="474"/>
      <c r="BQ27" s="474"/>
      <c r="BR27" s="474"/>
      <c r="BS27" s="474"/>
      <c r="BT27" s="474"/>
      <c r="BU27" s="474"/>
      <c r="BV27" s="474"/>
      <c r="BW27" s="475"/>
      <c r="BX27" s="459">
        <v>50</v>
      </c>
      <c r="BY27" s="460"/>
      <c r="BZ27" s="460"/>
      <c r="CA27" s="460"/>
      <c r="CB27" s="460"/>
      <c r="CC27" s="460"/>
      <c r="CD27" s="460"/>
      <c r="CE27" s="460"/>
      <c r="CF27" s="460"/>
      <c r="CG27" s="460"/>
      <c r="CH27" s="460"/>
      <c r="CI27" s="460"/>
      <c r="CJ27" s="460"/>
      <c r="CK27" s="460"/>
      <c r="CL27" s="460"/>
      <c r="CM27" s="460"/>
      <c r="CN27" s="460"/>
      <c r="CO27" s="460"/>
      <c r="CP27" s="461"/>
      <c r="CQ27" s="459">
        <f>BE27*BX27</f>
        <v>100000</v>
      </c>
      <c r="CR27" s="460"/>
      <c r="CS27" s="460"/>
      <c r="CT27" s="460"/>
      <c r="CU27" s="460"/>
      <c r="CV27" s="460"/>
      <c r="CW27" s="460"/>
      <c r="CX27" s="460"/>
      <c r="CY27" s="460"/>
      <c r="CZ27" s="460"/>
      <c r="DA27" s="460"/>
      <c r="DB27" s="460"/>
      <c r="DC27" s="460"/>
      <c r="DD27" s="460"/>
      <c r="DE27" s="460"/>
      <c r="DF27" s="460"/>
      <c r="DG27" s="460"/>
      <c r="DH27" s="460"/>
      <c r="DI27" s="460"/>
      <c r="DJ27" s="461"/>
      <c r="DK27" s="88">
        <v>15000</v>
      </c>
      <c r="DL27" s="88">
        <v>50000</v>
      </c>
      <c r="DM27" s="88">
        <v>35000</v>
      </c>
    </row>
    <row r="28" spans="1:117" s="72" customFormat="1" ht="12.75" hidden="1" customHeight="1" x14ac:dyDescent="0.2">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5"/>
      <c r="BE28" s="473"/>
      <c r="BF28" s="474"/>
      <c r="BG28" s="474"/>
      <c r="BH28" s="474"/>
      <c r="BI28" s="474"/>
      <c r="BJ28" s="474"/>
      <c r="BK28" s="474"/>
      <c r="BL28" s="474"/>
      <c r="BM28" s="474"/>
      <c r="BN28" s="474"/>
      <c r="BO28" s="474"/>
      <c r="BP28" s="474"/>
      <c r="BQ28" s="474"/>
      <c r="BR28" s="474"/>
      <c r="BS28" s="474"/>
      <c r="BT28" s="474"/>
      <c r="BU28" s="474"/>
      <c r="BV28" s="474"/>
      <c r="BW28" s="475"/>
      <c r="BX28" s="459"/>
      <c r="BY28" s="460"/>
      <c r="BZ28" s="460"/>
      <c r="CA28" s="460"/>
      <c r="CB28" s="460"/>
      <c r="CC28" s="460"/>
      <c r="CD28" s="460"/>
      <c r="CE28" s="460"/>
      <c r="CF28" s="460"/>
      <c r="CG28" s="460"/>
      <c r="CH28" s="460"/>
      <c r="CI28" s="460"/>
      <c r="CJ28" s="460"/>
      <c r="CK28" s="460"/>
      <c r="CL28" s="460"/>
      <c r="CM28" s="460"/>
      <c r="CN28" s="460"/>
      <c r="CO28" s="460"/>
      <c r="CP28" s="461"/>
      <c r="CQ28" s="459"/>
      <c r="CR28" s="460"/>
      <c r="CS28" s="460"/>
      <c r="CT28" s="460"/>
      <c r="CU28" s="460"/>
      <c r="CV28" s="460"/>
      <c r="CW28" s="460"/>
      <c r="CX28" s="460"/>
      <c r="CY28" s="460"/>
      <c r="CZ28" s="460"/>
      <c r="DA28" s="460"/>
      <c r="DB28" s="460"/>
      <c r="DC28" s="460"/>
      <c r="DD28" s="460"/>
      <c r="DE28" s="460"/>
      <c r="DF28" s="460"/>
      <c r="DG28" s="460"/>
      <c r="DH28" s="460"/>
      <c r="DI28" s="460"/>
      <c r="DJ28" s="461"/>
      <c r="DK28" s="88"/>
      <c r="DL28" s="88"/>
      <c r="DM28" s="88"/>
    </row>
    <row r="29" spans="1:117" s="72" customFormat="1" ht="12.75" hidden="1" x14ac:dyDescent="0.2">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5"/>
      <c r="BE29" s="473"/>
      <c r="BF29" s="474"/>
      <c r="BG29" s="474"/>
      <c r="BH29" s="474"/>
      <c r="BI29" s="474"/>
      <c r="BJ29" s="474"/>
      <c r="BK29" s="474"/>
      <c r="BL29" s="474"/>
      <c r="BM29" s="474"/>
      <c r="BN29" s="474"/>
      <c r="BO29" s="474"/>
      <c r="BP29" s="474"/>
      <c r="BQ29" s="474"/>
      <c r="BR29" s="474"/>
      <c r="BS29" s="474"/>
      <c r="BT29" s="474"/>
      <c r="BU29" s="474"/>
      <c r="BV29" s="474"/>
      <c r="BW29" s="475"/>
      <c r="BX29" s="459"/>
      <c r="BY29" s="460"/>
      <c r="BZ29" s="460"/>
      <c r="CA29" s="460"/>
      <c r="CB29" s="460"/>
      <c r="CC29" s="460"/>
      <c r="CD29" s="460"/>
      <c r="CE29" s="460"/>
      <c r="CF29" s="460"/>
      <c r="CG29" s="460"/>
      <c r="CH29" s="460"/>
      <c r="CI29" s="460"/>
      <c r="CJ29" s="460"/>
      <c r="CK29" s="460"/>
      <c r="CL29" s="460"/>
      <c r="CM29" s="460"/>
      <c r="CN29" s="460"/>
      <c r="CO29" s="460"/>
      <c r="CP29" s="461"/>
      <c r="CQ29" s="459"/>
      <c r="CR29" s="460"/>
      <c r="CS29" s="460"/>
      <c r="CT29" s="460"/>
      <c r="CU29" s="460"/>
      <c r="CV29" s="460"/>
      <c r="CW29" s="460"/>
      <c r="CX29" s="460"/>
      <c r="CY29" s="460"/>
      <c r="CZ29" s="460"/>
      <c r="DA29" s="460"/>
      <c r="DB29" s="460"/>
      <c r="DC29" s="460"/>
      <c r="DD29" s="460"/>
      <c r="DE29" s="460"/>
      <c r="DF29" s="460"/>
      <c r="DG29" s="460"/>
      <c r="DH29" s="460"/>
      <c r="DI29" s="460"/>
      <c r="DJ29" s="461"/>
      <c r="DK29" s="88"/>
      <c r="DL29" s="88"/>
      <c r="DM29" s="88"/>
    </row>
    <row r="30" spans="1:117" s="72" customFormat="1" ht="15" hidden="1" customHeight="1" x14ac:dyDescent="0.2">
      <c r="A30" s="430" t="s">
        <v>409</v>
      </c>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5"/>
      <c r="BE30" s="473"/>
      <c r="BF30" s="474"/>
      <c r="BG30" s="474"/>
      <c r="BH30" s="474"/>
      <c r="BI30" s="474"/>
      <c r="BJ30" s="474"/>
      <c r="BK30" s="474"/>
      <c r="BL30" s="474"/>
      <c r="BM30" s="474"/>
      <c r="BN30" s="474"/>
      <c r="BO30" s="474"/>
      <c r="BP30" s="474"/>
      <c r="BQ30" s="474"/>
      <c r="BR30" s="474"/>
      <c r="BS30" s="474"/>
      <c r="BT30" s="474"/>
      <c r="BU30" s="474"/>
      <c r="BV30" s="474"/>
      <c r="BW30" s="475"/>
      <c r="BX30" s="459"/>
      <c r="BY30" s="460"/>
      <c r="BZ30" s="460"/>
      <c r="CA30" s="460"/>
      <c r="CB30" s="460"/>
      <c r="CC30" s="460"/>
      <c r="CD30" s="460"/>
      <c r="CE30" s="460"/>
      <c r="CF30" s="460"/>
      <c r="CG30" s="460"/>
      <c r="CH30" s="460"/>
      <c r="CI30" s="460"/>
      <c r="CJ30" s="460"/>
      <c r="CK30" s="460"/>
      <c r="CL30" s="460"/>
      <c r="CM30" s="460"/>
      <c r="CN30" s="460"/>
      <c r="CO30" s="460"/>
      <c r="CP30" s="461"/>
      <c r="CQ30" s="459"/>
      <c r="CR30" s="460"/>
      <c r="CS30" s="460"/>
      <c r="CT30" s="460"/>
      <c r="CU30" s="460"/>
      <c r="CV30" s="460"/>
      <c r="CW30" s="460"/>
      <c r="CX30" s="460"/>
      <c r="CY30" s="460"/>
      <c r="CZ30" s="460"/>
      <c r="DA30" s="460"/>
      <c r="DB30" s="460"/>
      <c r="DC30" s="460"/>
      <c r="DD30" s="460"/>
      <c r="DE30" s="460"/>
      <c r="DF30" s="460"/>
      <c r="DG30" s="460"/>
      <c r="DH30" s="460"/>
      <c r="DI30" s="460"/>
      <c r="DJ30" s="461"/>
      <c r="DK30" s="88"/>
      <c r="DL30" s="88"/>
      <c r="DM30" s="88"/>
    </row>
    <row r="31" spans="1:117" s="72" customFormat="1" ht="24.75" hidden="1" customHeight="1" x14ac:dyDescent="0.2">
      <c r="A31" s="433" t="s">
        <v>15</v>
      </c>
      <c r="B31" s="465"/>
      <c r="C31" s="465"/>
      <c r="D31" s="465"/>
      <c r="E31" s="466"/>
      <c r="F31" s="467" t="s">
        <v>535</v>
      </c>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9"/>
      <c r="BE31" s="480"/>
      <c r="BF31" s="481"/>
      <c r="BG31" s="481"/>
      <c r="BH31" s="481"/>
      <c r="BI31" s="481"/>
      <c r="BJ31" s="481"/>
      <c r="BK31" s="481"/>
      <c r="BL31" s="481"/>
      <c r="BM31" s="481"/>
      <c r="BN31" s="481"/>
      <c r="BO31" s="481"/>
      <c r="BP31" s="481"/>
      <c r="BQ31" s="481"/>
      <c r="BR31" s="481"/>
      <c r="BS31" s="481"/>
      <c r="BT31" s="481"/>
      <c r="BU31" s="481"/>
      <c r="BV31" s="481"/>
      <c r="BW31" s="482"/>
      <c r="BX31" s="470"/>
      <c r="BY31" s="471"/>
      <c r="BZ31" s="471"/>
      <c r="CA31" s="471"/>
      <c r="CB31" s="471"/>
      <c r="CC31" s="471"/>
      <c r="CD31" s="471"/>
      <c r="CE31" s="471"/>
      <c r="CF31" s="471"/>
      <c r="CG31" s="471"/>
      <c r="CH31" s="471"/>
      <c r="CI31" s="471"/>
      <c r="CJ31" s="471"/>
      <c r="CK31" s="471"/>
      <c r="CL31" s="471"/>
      <c r="CM31" s="471"/>
      <c r="CN31" s="471"/>
      <c r="CO31" s="471"/>
      <c r="CP31" s="472"/>
      <c r="CQ31" s="470">
        <v>0</v>
      </c>
      <c r="CR31" s="471"/>
      <c r="CS31" s="471"/>
      <c r="CT31" s="471"/>
      <c r="CU31" s="471"/>
      <c r="CV31" s="471"/>
      <c r="CW31" s="471"/>
      <c r="CX31" s="471"/>
      <c r="CY31" s="471"/>
      <c r="CZ31" s="471"/>
      <c r="DA31" s="471"/>
      <c r="DB31" s="471"/>
      <c r="DC31" s="471"/>
      <c r="DD31" s="471"/>
      <c r="DE31" s="471"/>
      <c r="DF31" s="471"/>
      <c r="DG31" s="471"/>
      <c r="DH31" s="471"/>
      <c r="DI31" s="471"/>
      <c r="DJ31" s="472"/>
      <c r="DK31" s="98">
        <v>0</v>
      </c>
      <c r="DL31" s="98">
        <v>0</v>
      </c>
      <c r="DM31" s="98">
        <v>0</v>
      </c>
    </row>
    <row r="32" spans="1:117" s="72" customFormat="1" ht="15" hidden="1" customHeight="1" x14ac:dyDescent="0.2">
      <c r="A32" s="430" t="s">
        <v>536</v>
      </c>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5"/>
      <c r="BE32" s="473"/>
      <c r="BF32" s="474"/>
      <c r="BG32" s="474"/>
      <c r="BH32" s="474"/>
      <c r="BI32" s="474"/>
      <c r="BJ32" s="474"/>
      <c r="BK32" s="474"/>
      <c r="BL32" s="474"/>
      <c r="BM32" s="474"/>
      <c r="BN32" s="474"/>
      <c r="BO32" s="474"/>
      <c r="BP32" s="474"/>
      <c r="BQ32" s="474"/>
      <c r="BR32" s="474"/>
      <c r="BS32" s="474"/>
      <c r="BT32" s="474"/>
      <c r="BU32" s="474"/>
      <c r="BV32" s="474"/>
      <c r="BW32" s="475"/>
      <c r="BX32" s="459"/>
      <c r="BY32" s="460"/>
      <c r="BZ32" s="460"/>
      <c r="CA32" s="460"/>
      <c r="CB32" s="460"/>
      <c r="CC32" s="460"/>
      <c r="CD32" s="460"/>
      <c r="CE32" s="460"/>
      <c r="CF32" s="460"/>
      <c r="CG32" s="460"/>
      <c r="CH32" s="460"/>
      <c r="CI32" s="460"/>
      <c r="CJ32" s="460"/>
      <c r="CK32" s="460"/>
      <c r="CL32" s="460"/>
      <c r="CM32" s="460"/>
      <c r="CN32" s="460"/>
      <c r="CO32" s="460"/>
      <c r="CP32" s="461"/>
      <c r="CQ32" s="459"/>
      <c r="CR32" s="460"/>
      <c r="CS32" s="460"/>
      <c r="CT32" s="460"/>
      <c r="CU32" s="460"/>
      <c r="CV32" s="460"/>
      <c r="CW32" s="460"/>
      <c r="CX32" s="460"/>
      <c r="CY32" s="460"/>
      <c r="CZ32" s="460"/>
      <c r="DA32" s="460"/>
      <c r="DB32" s="460"/>
      <c r="DC32" s="460"/>
      <c r="DD32" s="460"/>
      <c r="DE32" s="460"/>
      <c r="DF32" s="460"/>
      <c r="DG32" s="460"/>
      <c r="DH32" s="460"/>
      <c r="DI32" s="460"/>
      <c r="DJ32" s="461"/>
      <c r="DK32" s="88"/>
      <c r="DL32" s="88"/>
      <c r="DM32" s="88"/>
    </row>
    <row r="33" spans="1:117" s="72" customFormat="1" ht="15" hidden="1" customHeight="1" x14ac:dyDescent="0.2">
      <c r="A33" s="430" t="s">
        <v>409</v>
      </c>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5"/>
      <c r="BE33" s="473"/>
      <c r="BF33" s="474"/>
      <c r="BG33" s="474"/>
      <c r="BH33" s="474"/>
      <c r="BI33" s="474"/>
      <c r="BJ33" s="474"/>
      <c r="BK33" s="474"/>
      <c r="BL33" s="474"/>
      <c r="BM33" s="474"/>
      <c r="BN33" s="474"/>
      <c r="BO33" s="474"/>
      <c r="BP33" s="474"/>
      <c r="BQ33" s="474"/>
      <c r="BR33" s="474"/>
      <c r="BS33" s="474"/>
      <c r="BT33" s="474"/>
      <c r="BU33" s="474"/>
      <c r="BV33" s="474"/>
      <c r="BW33" s="475"/>
      <c r="BX33" s="459"/>
      <c r="BY33" s="460"/>
      <c r="BZ33" s="460"/>
      <c r="CA33" s="460"/>
      <c r="CB33" s="460"/>
      <c r="CC33" s="460"/>
      <c r="CD33" s="460"/>
      <c r="CE33" s="460"/>
      <c r="CF33" s="460"/>
      <c r="CG33" s="460"/>
      <c r="CH33" s="460"/>
      <c r="CI33" s="460"/>
      <c r="CJ33" s="460"/>
      <c r="CK33" s="460"/>
      <c r="CL33" s="460"/>
      <c r="CM33" s="460"/>
      <c r="CN33" s="460"/>
      <c r="CO33" s="460"/>
      <c r="CP33" s="461"/>
      <c r="CQ33" s="459"/>
      <c r="CR33" s="460"/>
      <c r="CS33" s="460"/>
      <c r="CT33" s="460"/>
      <c r="CU33" s="460"/>
      <c r="CV33" s="460"/>
      <c r="CW33" s="460"/>
      <c r="CX33" s="460"/>
      <c r="CY33" s="460"/>
      <c r="CZ33" s="460"/>
      <c r="DA33" s="460"/>
      <c r="DB33" s="460"/>
      <c r="DC33" s="460"/>
      <c r="DD33" s="460"/>
      <c r="DE33" s="460"/>
      <c r="DF33" s="460"/>
      <c r="DG33" s="460"/>
      <c r="DH33" s="460"/>
      <c r="DI33" s="460"/>
      <c r="DJ33" s="461"/>
      <c r="DK33" s="88"/>
      <c r="DL33" s="88"/>
      <c r="DM33" s="88"/>
    </row>
    <row r="34" spans="1:117" s="72" customFormat="1" ht="28.5" hidden="1" customHeight="1" x14ac:dyDescent="0.2">
      <c r="A34" s="433" t="s">
        <v>16</v>
      </c>
      <c r="B34" s="465"/>
      <c r="C34" s="465"/>
      <c r="D34" s="465"/>
      <c r="E34" s="466"/>
      <c r="F34" s="467" t="s">
        <v>537</v>
      </c>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9"/>
      <c r="BE34" s="480"/>
      <c r="BF34" s="481"/>
      <c r="BG34" s="481"/>
      <c r="BH34" s="481"/>
      <c r="BI34" s="481"/>
      <c r="BJ34" s="481"/>
      <c r="BK34" s="481"/>
      <c r="BL34" s="481"/>
      <c r="BM34" s="481"/>
      <c r="BN34" s="481"/>
      <c r="BO34" s="481"/>
      <c r="BP34" s="481"/>
      <c r="BQ34" s="481"/>
      <c r="BR34" s="481"/>
      <c r="BS34" s="481"/>
      <c r="BT34" s="481"/>
      <c r="BU34" s="481"/>
      <c r="BV34" s="481"/>
      <c r="BW34" s="482"/>
      <c r="BX34" s="470"/>
      <c r="BY34" s="471"/>
      <c r="BZ34" s="471"/>
      <c r="CA34" s="471"/>
      <c r="CB34" s="471"/>
      <c r="CC34" s="471"/>
      <c r="CD34" s="471"/>
      <c r="CE34" s="471"/>
      <c r="CF34" s="471"/>
      <c r="CG34" s="471"/>
      <c r="CH34" s="471"/>
      <c r="CI34" s="471"/>
      <c r="CJ34" s="471"/>
      <c r="CK34" s="471"/>
      <c r="CL34" s="471"/>
      <c r="CM34" s="471"/>
      <c r="CN34" s="471"/>
      <c r="CO34" s="471"/>
      <c r="CP34" s="472"/>
      <c r="CQ34" s="470">
        <f>CQ35</f>
        <v>0</v>
      </c>
      <c r="CR34" s="471"/>
      <c r="CS34" s="471"/>
      <c r="CT34" s="471"/>
      <c r="CU34" s="471"/>
      <c r="CV34" s="471"/>
      <c r="CW34" s="471"/>
      <c r="CX34" s="471"/>
      <c r="CY34" s="471"/>
      <c r="CZ34" s="471"/>
      <c r="DA34" s="471"/>
      <c r="DB34" s="471"/>
      <c r="DC34" s="471"/>
      <c r="DD34" s="471"/>
      <c r="DE34" s="471"/>
      <c r="DF34" s="471"/>
      <c r="DG34" s="471"/>
      <c r="DH34" s="471"/>
      <c r="DI34" s="471"/>
      <c r="DJ34" s="472"/>
      <c r="DK34" s="98">
        <f>DK35</f>
        <v>0</v>
      </c>
      <c r="DL34" s="98">
        <f t="shared" ref="DL34:DM34" si="2">DL35</f>
        <v>0</v>
      </c>
      <c r="DM34" s="98">
        <f t="shared" si="2"/>
        <v>0</v>
      </c>
    </row>
    <row r="35" spans="1:117" s="72" customFormat="1" ht="28.5" hidden="1" customHeight="1" x14ac:dyDescent="0.2">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5"/>
      <c r="BE35" s="473"/>
      <c r="BF35" s="474"/>
      <c r="BG35" s="474"/>
      <c r="BH35" s="474"/>
      <c r="BI35" s="474"/>
      <c r="BJ35" s="474"/>
      <c r="BK35" s="474"/>
      <c r="BL35" s="474"/>
      <c r="BM35" s="474"/>
      <c r="BN35" s="474"/>
      <c r="BO35" s="474"/>
      <c r="BP35" s="474"/>
      <c r="BQ35" s="474"/>
      <c r="BR35" s="474"/>
      <c r="BS35" s="474"/>
      <c r="BT35" s="474"/>
      <c r="BU35" s="474"/>
      <c r="BV35" s="474"/>
      <c r="BW35" s="475"/>
      <c r="BX35" s="459"/>
      <c r="BY35" s="460"/>
      <c r="BZ35" s="460"/>
      <c r="CA35" s="460"/>
      <c r="CB35" s="460"/>
      <c r="CC35" s="460"/>
      <c r="CD35" s="460"/>
      <c r="CE35" s="460"/>
      <c r="CF35" s="460"/>
      <c r="CG35" s="460"/>
      <c r="CH35" s="460"/>
      <c r="CI35" s="460"/>
      <c r="CJ35" s="460"/>
      <c r="CK35" s="460"/>
      <c r="CL35" s="460"/>
      <c r="CM35" s="460"/>
      <c r="CN35" s="460"/>
      <c r="CO35" s="460"/>
      <c r="CP35" s="461"/>
      <c r="CQ35" s="459"/>
      <c r="CR35" s="460"/>
      <c r="CS35" s="460"/>
      <c r="CT35" s="460"/>
      <c r="CU35" s="460"/>
      <c r="CV35" s="460"/>
      <c r="CW35" s="460"/>
      <c r="CX35" s="460"/>
      <c r="CY35" s="460"/>
      <c r="CZ35" s="460"/>
      <c r="DA35" s="460"/>
      <c r="DB35" s="460"/>
      <c r="DC35" s="460"/>
      <c r="DD35" s="460"/>
      <c r="DE35" s="460"/>
      <c r="DF35" s="460"/>
      <c r="DG35" s="460"/>
      <c r="DH35" s="460"/>
      <c r="DI35" s="460"/>
      <c r="DJ35" s="461"/>
      <c r="DK35" s="88"/>
      <c r="DL35" s="88"/>
      <c r="DM35" s="88"/>
    </row>
    <row r="36" spans="1:117" s="72" customFormat="1" ht="15" hidden="1" customHeight="1" x14ac:dyDescent="0.2">
      <c r="A36" s="430" t="s">
        <v>409</v>
      </c>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5"/>
      <c r="BE36" s="459"/>
      <c r="BF36" s="460"/>
      <c r="BG36" s="460"/>
      <c r="BH36" s="460"/>
      <c r="BI36" s="460"/>
      <c r="BJ36" s="460"/>
      <c r="BK36" s="460"/>
      <c r="BL36" s="460"/>
      <c r="BM36" s="460"/>
      <c r="BN36" s="460"/>
      <c r="BO36" s="460"/>
      <c r="BP36" s="460"/>
      <c r="BQ36" s="460"/>
      <c r="BR36" s="460"/>
      <c r="BS36" s="460"/>
      <c r="BT36" s="460"/>
      <c r="BU36" s="460"/>
      <c r="BV36" s="460"/>
      <c r="BW36" s="461"/>
      <c r="BX36" s="459"/>
      <c r="BY36" s="460"/>
      <c r="BZ36" s="460"/>
      <c r="CA36" s="460"/>
      <c r="CB36" s="460"/>
      <c r="CC36" s="460"/>
      <c r="CD36" s="460"/>
      <c r="CE36" s="460"/>
      <c r="CF36" s="460"/>
      <c r="CG36" s="460"/>
      <c r="CH36" s="460"/>
      <c r="CI36" s="460"/>
      <c r="CJ36" s="460"/>
      <c r="CK36" s="460"/>
      <c r="CL36" s="460"/>
      <c r="CM36" s="460"/>
      <c r="CN36" s="460"/>
      <c r="CO36" s="460"/>
      <c r="CP36" s="461"/>
      <c r="CQ36" s="459"/>
      <c r="CR36" s="460"/>
      <c r="CS36" s="460"/>
      <c r="CT36" s="460"/>
      <c r="CU36" s="460"/>
      <c r="CV36" s="460"/>
      <c r="CW36" s="460"/>
      <c r="CX36" s="460"/>
      <c r="CY36" s="460"/>
      <c r="CZ36" s="460"/>
      <c r="DA36" s="460"/>
      <c r="DB36" s="460"/>
      <c r="DC36" s="460"/>
      <c r="DD36" s="460"/>
      <c r="DE36" s="460"/>
      <c r="DF36" s="460"/>
      <c r="DG36" s="460"/>
      <c r="DH36" s="460"/>
      <c r="DI36" s="460"/>
      <c r="DJ36" s="461"/>
      <c r="DK36" s="88"/>
      <c r="DL36" s="88"/>
      <c r="DM36" s="88"/>
    </row>
    <row r="37" spans="1:117" s="72" customFormat="1" ht="15" hidden="1" customHeight="1" x14ac:dyDescent="0.2">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5"/>
      <c r="BE37" s="459"/>
      <c r="BF37" s="460"/>
      <c r="BG37" s="460"/>
      <c r="BH37" s="460"/>
      <c r="BI37" s="460"/>
      <c r="BJ37" s="460"/>
      <c r="BK37" s="460"/>
      <c r="BL37" s="460"/>
      <c r="BM37" s="460"/>
      <c r="BN37" s="460"/>
      <c r="BO37" s="460"/>
      <c r="BP37" s="460"/>
      <c r="BQ37" s="460"/>
      <c r="BR37" s="460"/>
      <c r="BS37" s="460"/>
      <c r="BT37" s="460"/>
      <c r="BU37" s="460"/>
      <c r="BV37" s="460"/>
      <c r="BW37" s="461"/>
      <c r="BX37" s="459"/>
      <c r="BY37" s="460"/>
      <c r="BZ37" s="460"/>
      <c r="CA37" s="460"/>
      <c r="CB37" s="460"/>
      <c r="CC37" s="460"/>
      <c r="CD37" s="460"/>
      <c r="CE37" s="460"/>
      <c r="CF37" s="460"/>
      <c r="CG37" s="460"/>
      <c r="CH37" s="460"/>
      <c r="CI37" s="460"/>
      <c r="CJ37" s="460"/>
      <c r="CK37" s="460"/>
      <c r="CL37" s="460"/>
      <c r="CM37" s="460"/>
      <c r="CN37" s="460"/>
      <c r="CO37" s="460"/>
      <c r="CP37" s="461"/>
      <c r="CQ37" s="459"/>
      <c r="CR37" s="460"/>
      <c r="CS37" s="460"/>
      <c r="CT37" s="460"/>
      <c r="CU37" s="460"/>
      <c r="CV37" s="460"/>
      <c r="CW37" s="460"/>
      <c r="CX37" s="460"/>
      <c r="CY37" s="460"/>
      <c r="CZ37" s="460"/>
      <c r="DA37" s="460"/>
      <c r="DB37" s="460"/>
      <c r="DC37" s="460"/>
      <c r="DD37" s="460"/>
      <c r="DE37" s="460"/>
      <c r="DF37" s="460"/>
      <c r="DG37" s="460"/>
      <c r="DH37" s="460"/>
      <c r="DI37" s="460"/>
      <c r="DJ37" s="461"/>
      <c r="DK37" s="88"/>
      <c r="DL37" s="88"/>
      <c r="DM37" s="88"/>
    </row>
    <row r="38" spans="1:117" s="72" customFormat="1" ht="15" hidden="1" customHeight="1" x14ac:dyDescent="0.2">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5"/>
      <c r="BE38" s="459"/>
      <c r="BF38" s="460"/>
      <c r="BG38" s="460"/>
      <c r="BH38" s="460"/>
      <c r="BI38" s="460"/>
      <c r="BJ38" s="460"/>
      <c r="BK38" s="460"/>
      <c r="BL38" s="460"/>
      <c r="BM38" s="460"/>
      <c r="BN38" s="460"/>
      <c r="BO38" s="460"/>
      <c r="BP38" s="460"/>
      <c r="BQ38" s="460"/>
      <c r="BR38" s="460"/>
      <c r="BS38" s="460"/>
      <c r="BT38" s="460"/>
      <c r="BU38" s="460"/>
      <c r="BV38" s="460"/>
      <c r="BW38" s="461"/>
      <c r="BX38" s="459"/>
      <c r="BY38" s="460"/>
      <c r="BZ38" s="460"/>
      <c r="CA38" s="460"/>
      <c r="CB38" s="460"/>
      <c r="CC38" s="460"/>
      <c r="CD38" s="460"/>
      <c r="CE38" s="460"/>
      <c r="CF38" s="460"/>
      <c r="CG38" s="460"/>
      <c r="CH38" s="460"/>
      <c r="CI38" s="460"/>
      <c r="CJ38" s="460"/>
      <c r="CK38" s="460"/>
      <c r="CL38" s="460"/>
      <c r="CM38" s="460"/>
      <c r="CN38" s="460"/>
      <c r="CO38" s="460"/>
      <c r="CP38" s="461"/>
      <c r="CQ38" s="459"/>
      <c r="CR38" s="460"/>
      <c r="CS38" s="460"/>
      <c r="CT38" s="460"/>
      <c r="CU38" s="460"/>
      <c r="CV38" s="460"/>
      <c r="CW38" s="460"/>
      <c r="CX38" s="460"/>
      <c r="CY38" s="460"/>
      <c r="CZ38" s="460"/>
      <c r="DA38" s="460"/>
      <c r="DB38" s="460"/>
      <c r="DC38" s="460"/>
      <c r="DD38" s="460"/>
      <c r="DE38" s="460"/>
      <c r="DF38" s="460"/>
      <c r="DG38" s="460"/>
      <c r="DH38" s="460"/>
      <c r="DI38" s="460"/>
      <c r="DJ38" s="461"/>
      <c r="DK38" s="88"/>
      <c r="DL38" s="88"/>
      <c r="DM38" s="88"/>
    </row>
    <row r="39" spans="1:117" s="72" customFormat="1" ht="15" hidden="1" customHeight="1" x14ac:dyDescent="0.2">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5"/>
      <c r="BE39" s="459"/>
      <c r="BF39" s="460"/>
      <c r="BG39" s="460"/>
      <c r="BH39" s="460"/>
      <c r="BI39" s="460"/>
      <c r="BJ39" s="460"/>
      <c r="BK39" s="460"/>
      <c r="BL39" s="460"/>
      <c r="BM39" s="460"/>
      <c r="BN39" s="460"/>
      <c r="BO39" s="460"/>
      <c r="BP39" s="460"/>
      <c r="BQ39" s="460"/>
      <c r="BR39" s="460"/>
      <c r="BS39" s="460"/>
      <c r="BT39" s="460"/>
      <c r="BU39" s="460"/>
      <c r="BV39" s="460"/>
      <c r="BW39" s="461"/>
      <c r="BX39" s="459"/>
      <c r="BY39" s="460"/>
      <c r="BZ39" s="460"/>
      <c r="CA39" s="460"/>
      <c r="CB39" s="460"/>
      <c r="CC39" s="460"/>
      <c r="CD39" s="460"/>
      <c r="CE39" s="460"/>
      <c r="CF39" s="460"/>
      <c r="CG39" s="460"/>
      <c r="CH39" s="460"/>
      <c r="CI39" s="460"/>
      <c r="CJ39" s="460"/>
      <c r="CK39" s="460"/>
      <c r="CL39" s="460"/>
      <c r="CM39" s="460"/>
      <c r="CN39" s="460"/>
      <c r="CO39" s="460"/>
      <c r="CP39" s="461"/>
      <c r="CQ39" s="459"/>
      <c r="CR39" s="460"/>
      <c r="CS39" s="460"/>
      <c r="CT39" s="460"/>
      <c r="CU39" s="460"/>
      <c r="CV39" s="460"/>
      <c r="CW39" s="460"/>
      <c r="CX39" s="460"/>
      <c r="CY39" s="460"/>
      <c r="CZ39" s="460"/>
      <c r="DA39" s="460"/>
      <c r="DB39" s="460"/>
      <c r="DC39" s="460"/>
      <c r="DD39" s="460"/>
      <c r="DE39" s="460"/>
      <c r="DF39" s="460"/>
      <c r="DG39" s="460"/>
      <c r="DH39" s="460"/>
      <c r="DI39" s="460"/>
      <c r="DJ39" s="461"/>
      <c r="DK39" s="88"/>
      <c r="DL39" s="88"/>
      <c r="DM39" s="88"/>
    </row>
    <row r="40" spans="1:117" s="72" customFormat="1" ht="15" hidden="1" customHeight="1" x14ac:dyDescent="0.2">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5"/>
      <c r="BE40" s="459"/>
      <c r="BF40" s="460"/>
      <c r="BG40" s="460"/>
      <c r="BH40" s="460"/>
      <c r="BI40" s="460"/>
      <c r="BJ40" s="460"/>
      <c r="BK40" s="460"/>
      <c r="BL40" s="460"/>
      <c r="BM40" s="460"/>
      <c r="BN40" s="460"/>
      <c r="BO40" s="460"/>
      <c r="BP40" s="460"/>
      <c r="BQ40" s="460"/>
      <c r="BR40" s="460"/>
      <c r="BS40" s="460"/>
      <c r="BT40" s="460"/>
      <c r="BU40" s="460"/>
      <c r="BV40" s="460"/>
      <c r="BW40" s="461"/>
      <c r="BX40" s="459"/>
      <c r="BY40" s="460"/>
      <c r="BZ40" s="460"/>
      <c r="CA40" s="460"/>
      <c r="CB40" s="460"/>
      <c r="CC40" s="460"/>
      <c r="CD40" s="460"/>
      <c r="CE40" s="460"/>
      <c r="CF40" s="460"/>
      <c r="CG40" s="460"/>
      <c r="CH40" s="460"/>
      <c r="CI40" s="460"/>
      <c r="CJ40" s="460"/>
      <c r="CK40" s="460"/>
      <c r="CL40" s="460"/>
      <c r="CM40" s="460"/>
      <c r="CN40" s="460"/>
      <c r="CO40" s="460"/>
      <c r="CP40" s="461"/>
      <c r="CQ40" s="459"/>
      <c r="CR40" s="460"/>
      <c r="CS40" s="460"/>
      <c r="CT40" s="460"/>
      <c r="CU40" s="460"/>
      <c r="CV40" s="460"/>
      <c r="CW40" s="460"/>
      <c r="CX40" s="460"/>
      <c r="CY40" s="460"/>
      <c r="CZ40" s="460"/>
      <c r="DA40" s="460"/>
      <c r="DB40" s="460"/>
      <c r="DC40" s="460"/>
      <c r="DD40" s="460"/>
      <c r="DE40" s="460"/>
      <c r="DF40" s="460"/>
      <c r="DG40" s="460"/>
      <c r="DH40" s="460"/>
      <c r="DI40" s="460"/>
      <c r="DJ40" s="461"/>
      <c r="DK40" s="88"/>
      <c r="DL40" s="88"/>
      <c r="DM40" s="88"/>
    </row>
    <row r="41" spans="1:117" s="72" customFormat="1" ht="15" hidden="1" customHeight="1" x14ac:dyDescent="0.2">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5"/>
      <c r="BE41" s="459"/>
      <c r="BF41" s="460"/>
      <c r="BG41" s="460"/>
      <c r="BH41" s="460"/>
      <c r="BI41" s="460"/>
      <c r="BJ41" s="460"/>
      <c r="BK41" s="460"/>
      <c r="BL41" s="460"/>
      <c r="BM41" s="460"/>
      <c r="BN41" s="460"/>
      <c r="BO41" s="460"/>
      <c r="BP41" s="460"/>
      <c r="BQ41" s="460"/>
      <c r="BR41" s="460"/>
      <c r="BS41" s="460"/>
      <c r="BT41" s="460"/>
      <c r="BU41" s="460"/>
      <c r="BV41" s="460"/>
      <c r="BW41" s="461"/>
      <c r="BX41" s="459"/>
      <c r="BY41" s="460"/>
      <c r="BZ41" s="460"/>
      <c r="CA41" s="460"/>
      <c r="CB41" s="460"/>
      <c r="CC41" s="460"/>
      <c r="CD41" s="460"/>
      <c r="CE41" s="460"/>
      <c r="CF41" s="460"/>
      <c r="CG41" s="460"/>
      <c r="CH41" s="460"/>
      <c r="CI41" s="460"/>
      <c r="CJ41" s="460"/>
      <c r="CK41" s="460"/>
      <c r="CL41" s="460"/>
      <c r="CM41" s="460"/>
      <c r="CN41" s="460"/>
      <c r="CO41" s="460"/>
      <c r="CP41" s="461"/>
      <c r="CQ41" s="459"/>
      <c r="CR41" s="460"/>
      <c r="CS41" s="460"/>
      <c r="CT41" s="460"/>
      <c r="CU41" s="460"/>
      <c r="CV41" s="460"/>
      <c r="CW41" s="460"/>
      <c r="CX41" s="460"/>
      <c r="CY41" s="460"/>
      <c r="CZ41" s="460"/>
      <c r="DA41" s="460"/>
      <c r="DB41" s="460"/>
      <c r="DC41" s="460"/>
      <c r="DD41" s="460"/>
      <c r="DE41" s="460"/>
      <c r="DF41" s="460"/>
      <c r="DG41" s="460"/>
      <c r="DH41" s="460"/>
      <c r="DI41" s="460"/>
      <c r="DJ41" s="461"/>
      <c r="DK41" s="88"/>
      <c r="DL41" s="88"/>
      <c r="DM41" s="88"/>
    </row>
    <row r="42" spans="1:117" s="72" customFormat="1" ht="15" hidden="1" customHeight="1" x14ac:dyDescent="0.2">
      <c r="A42" s="430"/>
      <c r="B42" s="456"/>
      <c r="C42" s="456"/>
      <c r="D42" s="456"/>
      <c r="E42" s="457"/>
      <c r="F42" s="458"/>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5"/>
      <c r="BE42" s="459"/>
      <c r="BF42" s="460"/>
      <c r="BG42" s="460"/>
      <c r="BH42" s="460"/>
      <c r="BI42" s="460"/>
      <c r="BJ42" s="460"/>
      <c r="BK42" s="460"/>
      <c r="BL42" s="460"/>
      <c r="BM42" s="460"/>
      <c r="BN42" s="460"/>
      <c r="BO42" s="460"/>
      <c r="BP42" s="460"/>
      <c r="BQ42" s="460"/>
      <c r="BR42" s="460"/>
      <c r="BS42" s="460"/>
      <c r="BT42" s="460"/>
      <c r="BU42" s="460"/>
      <c r="BV42" s="460"/>
      <c r="BW42" s="461"/>
      <c r="BX42" s="459"/>
      <c r="BY42" s="460"/>
      <c r="BZ42" s="460"/>
      <c r="CA42" s="460"/>
      <c r="CB42" s="460"/>
      <c r="CC42" s="460"/>
      <c r="CD42" s="460"/>
      <c r="CE42" s="460"/>
      <c r="CF42" s="460"/>
      <c r="CG42" s="460"/>
      <c r="CH42" s="460"/>
      <c r="CI42" s="460"/>
      <c r="CJ42" s="460"/>
      <c r="CK42" s="460"/>
      <c r="CL42" s="460"/>
      <c r="CM42" s="460"/>
      <c r="CN42" s="460"/>
      <c r="CO42" s="460"/>
      <c r="CP42" s="461"/>
      <c r="CQ42" s="459"/>
      <c r="CR42" s="460"/>
      <c r="CS42" s="460"/>
      <c r="CT42" s="460"/>
      <c r="CU42" s="460"/>
      <c r="CV42" s="460"/>
      <c r="CW42" s="460"/>
      <c r="CX42" s="460"/>
      <c r="CY42" s="460"/>
      <c r="CZ42" s="460"/>
      <c r="DA42" s="460"/>
      <c r="DB42" s="460"/>
      <c r="DC42" s="460"/>
      <c r="DD42" s="460"/>
      <c r="DE42" s="460"/>
      <c r="DF42" s="460"/>
      <c r="DG42" s="460"/>
      <c r="DH42" s="460"/>
      <c r="DI42" s="460"/>
      <c r="DJ42" s="461"/>
      <c r="DK42" s="88"/>
      <c r="DL42" s="88"/>
      <c r="DM42" s="88"/>
    </row>
    <row r="43" spans="1:117" s="72" customFormat="1" ht="15" hidden="1" customHeight="1" x14ac:dyDescent="0.2">
      <c r="A43" s="430"/>
      <c r="B43" s="456"/>
      <c r="C43" s="456"/>
      <c r="D43" s="456"/>
      <c r="E43" s="457"/>
      <c r="F43" s="458"/>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5"/>
      <c r="BE43" s="459"/>
      <c r="BF43" s="460"/>
      <c r="BG43" s="460"/>
      <c r="BH43" s="460"/>
      <c r="BI43" s="460"/>
      <c r="BJ43" s="460"/>
      <c r="BK43" s="460"/>
      <c r="BL43" s="460"/>
      <c r="BM43" s="460"/>
      <c r="BN43" s="460"/>
      <c r="BO43" s="460"/>
      <c r="BP43" s="460"/>
      <c r="BQ43" s="460"/>
      <c r="BR43" s="460"/>
      <c r="BS43" s="460"/>
      <c r="BT43" s="460"/>
      <c r="BU43" s="460"/>
      <c r="BV43" s="460"/>
      <c r="BW43" s="461"/>
      <c r="BX43" s="459"/>
      <c r="BY43" s="460"/>
      <c r="BZ43" s="460"/>
      <c r="CA43" s="460"/>
      <c r="CB43" s="460"/>
      <c r="CC43" s="460"/>
      <c r="CD43" s="460"/>
      <c r="CE43" s="460"/>
      <c r="CF43" s="460"/>
      <c r="CG43" s="460"/>
      <c r="CH43" s="460"/>
      <c r="CI43" s="460"/>
      <c r="CJ43" s="460"/>
      <c r="CK43" s="460"/>
      <c r="CL43" s="460"/>
      <c r="CM43" s="460"/>
      <c r="CN43" s="460"/>
      <c r="CO43" s="460"/>
      <c r="CP43" s="461"/>
      <c r="CQ43" s="459"/>
      <c r="CR43" s="460"/>
      <c r="CS43" s="460"/>
      <c r="CT43" s="460"/>
      <c r="CU43" s="460"/>
      <c r="CV43" s="460"/>
      <c r="CW43" s="460"/>
      <c r="CX43" s="460"/>
      <c r="CY43" s="460"/>
      <c r="CZ43" s="460"/>
      <c r="DA43" s="460"/>
      <c r="DB43" s="460"/>
      <c r="DC43" s="460"/>
      <c r="DD43" s="460"/>
      <c r="DE43" s="460"/>
      <c r="DF43" s="460"/>
      <c r="DG43" s="460"/>
      <c r="DH43" s="460"/>
      <c r="DI43" s="460"/>
      <c r="DJ43" s="461"/>
      <c r="DK43" s="88"/>
      <c r="DL43" s="88"/>
      <c r="DM43" s="88"/>
    </row>
    <row r="44" spans="1:117" s="72" customFormat="1" ht="15" hidden="1" customHeight="1" x14ac:dyDescent="0.2">
      <c r="A44" s="430"/>
      <c r="B44" s="456"/>
      <c r="C44" s="456"/>
      <c r="D44" s="456"/>
      <c r="E44" s="457"/>
      <c r="F44" s="458"/>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5"/>
      <c r="BE44" s="459"/>
      <c r="BF44" s="460"/>
      <c r="BG44" s="460"/>
      <c r="BH44" s="460"/>
      <c r="BI44" s="460"/>
      <c r="BJ44" s="460"/>
      <c r="BK44" s="460"/>
      <c r="BL44" s="460"/>
      <c r="BM44" s="460"/>
      <c r="BN44" s="460"/>
      <c r="BO44" s="460"/>
      <c r="BP44" s="460"/>
      <c r="BQ44" s="460"/>
      <c r="BR44" s="460"/>
      <c r="BS44" s="460"/>
      <c r="BT44" s="460"/>
      <c r="BU44" s="460"/>
      <c r="BV44" s="460"/>
      <c r="BW44" s="461"/>
      <c r="BX44" s="459"/>
      <c r="BY44" s="460"/>
      <c r="BZ44" s="460"/>
      <c r="CA44" s="460"/>
      <c r="CB44" s="460"/>
      <c r="CC44" s="460"/>
      <c r="CD44" s="460"/>
      <c r="CE44" s="460"/>
      <c r="CF44" s="460"/>
      <c r="CG44" s="460"/>
      <c r="CH44" s="460"/>
      <c r="CI44" s="460"/>
      <c r="CJ44" s="460"/>
      <c r="CK44" s="460"/>
      <c r="CL44" s="460"/>
      <c r="CM44" s="460"/>
      <c r="CN44" s="460"/>
      <c r="CO44" s="460"/>
      <c r="CP44" s="461"/>
      <c r="CQ44" s="459"/>
      <c r="CR44" s="460"/>
      <c r="CS44" s="460"/>
      <c r="CT44" s="460"/>
      <c r="CU44" s="460"/>
      <c r="CV44" s="460"/>
      <c r="CW44" s="460"/>
      <c r="CX44" s="460"/>
      <c r="CY44" s="460"/>
      <c r="CZ44" s="460"/>
      <c r="DA44" s="460"/>
      <c r="DB44" s="460"/>
      <c r="DC44" s="460"/>
      <c r="DD44" s="460"/>
      <c r="DE44" s="460"/>
      <c r="DF44" s="460"/>
      <c r="DG44" s="460"/>
      <c r="DH44" s="460"/>
      <c r="DI44" s="460"/>
      <c r="DJ44" s="461"/>
      <c r="DK44" s="88"/>
      <c r="DL44" s="88"/>
      <c r="DM44" s="88"/>
    </row>
    <row r="45" spans="1:117" s="72" customFormat="1" ht="15" hidden="1" customHeight="1" x14ac:dyDescent="0.2">
      <c r="A45" s="430"/>
      <c r="B45" s="456"/>
      <c r="C45" s="456"/>
      <c r="D45" s="456"/>
      <c r="E45" s="457"/>
      <c r="F45" s="458"/>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5"/>
      <c r="BE45" s="459"/>
      <c r="BF45" s="460"/>
      <c r="BG45" s="460"/>
      <c r="BH45" s="460"/>
      <c r="BI45" s="460"/>
      <c r="BJ45" s="460"/>
      <c r="BK45" s="460"/>
      <c r="BL45" s="460"/>
      <c r="BM45" s="460"/>
      <c r="BN45" s="460"/>
      <c r="BO45" s="460"/>
      <c r="BP45" s="460"/>
      <c r="BQ45" s="460"/>
      <c r="BR45" s="460"/>
      <c r="BS45" s="460"/>
      <c r="BT45" s="460"/>
      <c r="BU45" s="460"/>
      <c r="BV45" s="460"/>
      <c r="BW45" s="461"/>
      <c r="BX45" s="459"/>
      <c r="BY45" s="460"/>
      <c r="BZ45" s="460"/>
      <c r="CA45" s="460"/>
      <c r="CB45" s="460"/>
      <c r="CC45" s="460"/>
      <c r="CD45" s="460"/>
      <c r="CE45" s="460"/>
      <c r="CF45" s="460"/>
      <c r="CG45" s="460"/>
      <c r="CH45" s="460"/>
      <c r="CI45" s="460"/>
      <c r="CJ45" s="460"/>
      <c r="CK45" s="460"/>
      <c r="CL45" s="460"/>
      <c r="CM45" s="460"/>
      <c r="CN45" s="460"/>
      <c r="CO45" s="460"/>
      <c r="CP45" s="461"/>
      <c r="CQ45" s="459"/>
      <c r="CR45" s="460"/>
      <c r="CS45" s="460"/>
      <c r="CT45" s="460"/>
      <c r="CU45" s="460"/>
      <c r="CV45" s="460"/>
      <c r="CW45" s="460"/>
      <c r="CX45" s="460"/>
      <c r="CY45" s="460"/>
      <c r="CZ45" s="460"/>
      <c r="DA45" s="460"/>
      <c r="DB45" s="460"/>
      <c r="DC45" s="460"/>
      <c r="DD45" s="460"/>
      <c r="DE45" s="460"/>
      <c r="DF45" s="460"/>
      <c r="DG45" s="460"/>
      <c r="DH45" s="460"/>
      <c r="DI45" s="460"/>
      <c r="DJ45" s="461"/>
      <c r="DK45" s="88"/>
      <c r="DL45" s="88"/>
      <c r="DM45" s="88"/>
    </row>
    <row r="46" spans="1:117" s="72" customFormat="1" ht="15" hidden="1" customHeight="1" x14ac:dyDescent="0.2">
      <c r="A46" s="430"/>
      <c r="B46" s="456"/>
      <c r="C46" s="456"/>
      <c r="D46" s="456"/>
      <c r="E46" s="457"/>
      <c r="F46" s="458"/>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5"/>
      <c r="BE46" s="459"/>
      <c r="BF46" s="460"/>
      <c r="BG46" s="460"/>
      <c r="BH46" s="460"/>
      <c r="BI46" s="460"/>
      <c r="BJ46" s="460"/>
      <c r="BK46" s="460"/>
      <c r="BL46" s="460"/>
      <c r="BM46" s="460"/>
      <c r="BN46" s="460"/>
      <c r="BO46" s="460"/>
      <c r="BP46" s="460"/>
      <c r="BQ46" s="460"/>
      <c r="BR46" s="460"/>
      <c r="BS46" s="460"/>
      <c r="BT46" s="460"/>
      <c r="BU46" s="460"/>
      <c r="BV46" s="460"/>
      <c r="BW46" s="461"/>
      <c r="BX46" s="459"/>
      <c r="BY46" s="460"/>
      <c r="BZ46" s="460"/>
      <c r="CA46" s="460"/>
      <c r="CB46" s="460"/>
      <c r="CC46" s="460"/>
      <c r="CD46" s="460"/>
      <c r="CE46" s="460"/>
      <c r="CF46" s="460"/>
      <c r="CG46" s="460"/>
      <c r="CH46" s="460"/>
      <c r="CI46" s="460"/>
      <c r="CJ46" s="460"/>
      <c r="CK46" s="460"/>
      <c r="CL46" s="460"/>
      <c r="CM46" s="460"/>
      <c r="CN46" s="460"/>
      <c r="CO46" s="460"/>
      <c r="CP46" s="461"/>
      <c r="CQ46" s="459"/>
      <c r="CR46" s="460"/>
      <c r="CS46" s="460"/>
      <c r="CT46" s="460"/>
      <c r="CU46" s="460"/>
      <c r="CV46" s="460"/>
      <c r="CW46" s="460"/>
      <c r="CX46" s="460"/>
      <c r="CY46" s="460"/>
      <c r="CZ46" s="460"/>
      <c r="DA46" s="460"/>
      <c r="DB46" s="460"/>
      <c r="DC46" s="460"/>
      <c r="DD46" s="460"/>
      <c r="DE46" s="460"/>
      <c r="DF46" s="460"/>
      <c r="DG46" s="460"/>
      <c r="DH46" s="460"/>
      <c r="DI46" s="460"/>
      <c r="DJ46" s="461"/>
      <c r="DK46" s="88"/>
      <c r="DL46" s="88"/>
      <c r="DM46" s="88"/>
    </row>
    <row r="47" spans="1:117" s="72" customFormat="1" ht="15" hidden="1" customHeight="1" x14ac:dyDescent="0.2">
      <c r="A47" s="430"/>
      <c r="B47" s="456"/>
      <c r="C47" s="456"/>
      <c r="D47" s="456"/>
      <c r="E47" s="457"/>
      <c r="F47" s="458"/>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5"/>
      <c r="BE47" s="459"/>
      <c r="BF47" s="460"/>
      <c r="BG47" s="460"/>
      <c r="BH47" s="460"/>
      <c r="BI47" s="460"/>
      <c r="BJ47" s="460"/>
      <c r="BK47" s="460"/>
      <c r="BL47" s="460"/>
      <c r="BM47" s="460"/>
      <c r="BN47" s="460"/>
      <c r="BO47" s="460"/>
      <c r="BP47" s="460"/>
      <c r="BQ47" s="460"/>
      <c r="BR47" s="460"/>
      <c r="BS47" s="460"/>
      <c r="BT47" s="460"/>
      <c r="BU47" s="460"/>
      <c r="BV47" s="460"/>
      <c r="BW47" s="461"/>
      <c r="BX47" s="459"/>
      <c r="BY47" s="460"/>
      <c r="BZ47" s="460"/>
      <c r="CA47" s="460"/>
      <c r="CB47" s="460"/>
      <c r="CC47" s="460"/>
      <c r="CD47" s="460"/>
      <c r="CE47" s="460"/>
      <c r="CF47" s="460"/>
      <c r="CG47" s="460"/>
      <c r="CH47" s="460"/>
      <c r="CI47" s="460"/>
      <c r="CJ47" s="460"/>
      <c r="CK47" s="460"/>
      <c r="CL47" s="460"/>
      <c r="CM47" s="460"/>
      <c r="CN47" s="460"/>
      <c r="CO47" s="460"/>
      <c r="CP47" s="461"/>
      <c r="CQ47" s="459"/>
      <c r="CR47" s="460"/>
      <c r="CS47" s="460"/>
      <c r="CT47" s="460"/>
      <c r="CU47" s="460"/>
      <c r="CV47" s="460"/>
      <c r="CW47" s="460"/>
      <c r="CX47" s="460"/>
      <c r="CY47" s="460"/>
      <c r="CZ47" s="460"/>
      <c r="DA47" s="460"/>
      <c r="DB47" s="460"/>
      <c r="DC47" s="460"/>
      <c r="DD47" s="460"/>
      <c r="DE47" s="460"/>
      <c r="DF47" s="460"/>
      <c r="DG47" s="460"/>
      <c r="DH47" s="460"/>
      <c r="DI47" s="460"/>
      <c r="DJ47" s="461"/>
      <c r="DK47" s="88"/>
      <c r="DL47" s="88"/>
      <c r="DM47" s="88"/>
    </row>
    <row r="48" spans="1:117" s="72" customFormat="1" ht="15" hidden="1" customHeight="1" x14ac:dyDescent="0.2">
      <c r="A48" s="430"/>
      <c r="B48" s="456"/>
      <c r="C48" s="456"/>
      <c r="D48" s="456"/>
      <c r="E48" s="457"/>
      <c r="F48" s="458"/>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5"/>
      <c r="BE48" s="459"/>
      <c r="BF48" s="460"/>
      <c r="BG48" s="460"/>
      <c r="BH48" s="460"/>
      <c r="BI48" s="460"/>
      <c r="BJ48" s="460"/>
      <c r="BK48" s="460"/>
      <c r="BL48" s="460"/>
      <c r="BM48" s="460"/>
      <c r="BN48" s="460"/>
      <c r="BO48" s="460"/>
      <c r="BP48" s="460"/>
      <c r="BQ48" s="460"/>
      <c r="BR48" s="460"/>
      <c r="BS48" s="460"/>
      <c r="BT48" s="460"/>
      <c r="BU48" s="460"/>
      <c r="BV48" s="460"/>
      <c r="BW48" s="461"/>
      <c r="BX48" s="459"/>
      <c r="BY48" s="460"/>
      <c r="BZ48" s="460"/>
      <c r="CA48" s="460"/>
      <c r="CB48" s="460"/>
      <c r="CC48" s="460"/>
      <c r="CD48" s="460"/>
      <c r="CE48" s="460"/>
      <c r="CF48" s="460"/>
      <c r="CG48" s="460"/>
      <c r="CH48" s="460"/>
      <c r="CI48" s="460"/>
      <c r="CJ48" s="460"/>
      <c r="CK48" s="460"/>
      <c r="CL48" s="460"/>
      <c r="CM48" s="460"/>
      <c r="CN48" s="460"/>
      <c r="CO48" s="460"/>
      <c r="CP48" s="461"/>
      <c r="CQ48" s="459"/>
      <c r="CR48" s="460"/>
      <c r="CS48" s="460"/>
      <c r="CT48" s="460"/>
      <c r="CU48" s="460"/>
      <c r="CV48" s="460"/>
      <c r="CW48" s="460"/>
      <c r="CX48" s="460"/>
      <c r="CY48" s="460"/>
      <c r="CZ48" s="460"/>
      <c r="DA48" s="460"/>
      <c r="DB48" s="460"/>
      <c r="DC48" s="460"/>
      <c r="DD48" s="460"/>
      <c r="DE48" s="460"/>
      <c r="DF48" s="460"/>
      <c r="DG48" s="460"/>
      <c r="DH48" s="460"/>
      <c r="DI48" s="460"/>
      <c r="DJ48" s="461"/>
      <c r="DK48" s="88"/>
      <c r="DL48" s="88"/>
      <c r="DM48" s="88"/>
    </row>
    <row r="49" spans="1:117" s="72" customFormat="1" ht="15" hidden="1" customHeight="1" x14ac:dyDescent="0.2">
      <c r="A49" s="430"/>
      <c r="B49" s="456"/>
      <c r="C49" s="456"/>
      <c r="D49" s="456"/>
      <c r="E49" s="457"/>
      <c r="F49" s="458"/>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5"/>
      <c r="BE49" s="459"/>
      <c r="BF49" s="460"/>
      <c r="BG49" s="460"/>
      <c r="BH49" s="460"/>
      <c r="BI49" s="460"/>
      <c r="BJ49" s="460"/>
      <c r="BK49" s="460"/>
      <c r="BL49" s="460"/>
      <c r="BM49" s="460"/>
      <c r="BN49" s="460"/>
      <c r="BO49" s="460"/>
      <c r="BP49" s="460"/>
      <c r="BQ49" s="460"/>
      <c r="BR49" s="460"/>
      <c r="BS49" s="460"/>
      <c r="BT49" s="460"/>
      <c r="BU49" s="460"/>
      <c r="BV49" s="460"/>
      <c r="BW49" s="461"/>
      <c r="BX49" s="459"/>
      <c r="BY49" s="460"/>
      <c r="BZ49" s="460"/>
      <c r="CA49" s="460"/>
      <c r="CB49" s="460"/>
      <c r="CC49" s="460"/>
      <c r="CD49" s="460"/>
      <c r="CE49" s="460"/>
      <c r="CF49" s="460"/>
      <c r="CG49" s="460"/>
      <c r="CH49" s="460"/>
      <c r="CI49" s="460"/>
      <c r="CJ49" s="460"/>
      <c r="CK49" s="460"/>
      <c r="CL49" s="460"/>
      <c r="CM49" s="460"/>
      <c r="CN49" s="460"/>
      <c r="CO49" s="460"/>
      <c r="CP49" s="461"/>
      <c r="CQ49" s="459"/>
      <c r="CR49" s="460"/>
      <c r="CS49" s="460"/>
      <c r="CT49" s="460"/>
      <c r="CU49" s="460"/>
      <c r="CV49" s="460"/>
      <c r="CW49" s="460"/>
      <c r="CX49" s="460"/>
      <c r="CY49" s="460"/>
      <c r="CZ49" s="460"/>
      <c r="DA49" s="460"/>
      <c r="DB49" s="460"/>
      <c r="DC49" s="460"/>
      <c r="DD49" s="460"/>
      <c r="DE49" s="460"/>
      <c r="DF49" s="460"/>
      <c r="DG49" s="460"/>
      <c r="DH49" s="460"/>
      <c r="DI49" s="460"/>
      <c r="DJ49" s="461"/>
      <c r="DK49" s="88"/>
      <c r="DL49" s="88"/>
      <c r="DM49" s="88"/>
    </row>
    <row r="50" spans="1:117" s="72" customFormat="1" ht="15" hidden="1" customHeight="1" x14ac:dyDescent="0.2">
      <c r="A50" s="430"/>
      <c r="B50" s="456"/>
      <c r="C50" s="456"/>
      <c r="D50" s="456"/>
      <c r="E50" s="457"/>
      <c r="F50" s="458"/>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5"/>
      <c r="BE50" s="459"/>
      <c r="BF50" s="460"/>
      <c r="BG50" s="460"/>
      <c r="BH50" s="460"/>
      <c r="BI50" s="460"/>
      <c r="BJ50" s="460"/>
      <c r="BK50" s="460"/>
      <c r="BL50" s="460"/>
      <c r="BM50" s="460"/>
      <c r="BN50" s="460"/>
      <c r="BO50" s="460"/>
      <c r="BP50" s="460"/>
      <c r="BQ50" s="460"/>
      <c r="BR50" s="460"/>
      <c r="BS50" s="460"/>
      <c r="BT50" s="460"/>
      <c r="BU50" s="460"/>
      <c r="BV50" s="460"/>
      <c r="BW50" s="461"/>
      <c r="BX50" s="459"/>
      <c r="BY50" s="460"/>
      <c r="BZ50" s="460"/>
      <c r="CA50" s="460"/>
      <c r="CB50" s="460"/>
      <c r="CC50" s="460"/>
      <c r="CD50" s="460"/>
      <c r="CE50" s="460"/>
      <c r="CF50" s="460"/>
      <c r="CG50" s="460"/>
      <c r="CH50" s="460"/>
      <c r="CI50" s="460"/>
      <c r="CJ50" s="460"/>
      <c r="CK50" s="460"/>
      <c r="CL50" s="460"/>
      <c r="CM50" s="460"/>
      <c r="CN50" s="460"/>
      <c r="CO50" s="460"/>
      <c r="CP50" s="461"/>
      <c r="CQ50" s="459"/>
      <c r="CR50" s="460"/>
      <c r="CS50" s="460"/>
      <c r="CT50" s="460"/>
      <c r="CU50" s="460"/>
      <c r="CV50" s="460"/>
      <c r="CW50" s="460"/>
      <c r="CX50" s="460"/>
      <c r="CY50" s="460"/>
      <c r="CZ50" s="460"/>
      <c r="DA50" s="460"/>
      <c r="DB50" s="460"/>
      <c r="DC50" s="460"/>
      <c r="DD50" s="460"/>
      <c r="DE50" s="460"/>
      <c r="DF50" s="460"/>
      <c r="DG50" s="460"/>
      <c r="DH50" s="460"/>
      <c r="DI50" s="460"/>
      <c r="DJ50" s="461"/>
      <c r="DK50" s="88"/>
      <c r="DL50" s="88"/>
      <c r="DM50" s="88"/>
    </row>
    <row r="51" spans="1:117" s="72" customFormat="1" ht="15" hidden="1" customHeight="1" x14ac:dyDescent="0.2">
      <c r="A51" s="430"/>
      <c r="B51" s="456"/>
      <c r="C51" s="456"/>
      <c r="D51" s="456"/>
      <c r="E51" s="457"/>
      <c r="F51" s="458"/>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5"/>
      <c r="BE51" s="459"/>
      <c r="BF51" s="460"/>
      <c r="BG51" s="460"/>
      <c r="BH51" s="460"/>
      <c r="BI51" s="460"/>
      <c r="BJ51" s="460"/>
      <c r="BK51" s="460"/>
      <c r="BL51" s="460"/>
      <c r="BM51" s="460"/>
      <c r="BN51" s="460"/>
      <c r="BO51" s="460"/>
      <c r="BP51" s="460"/>
      <c r="BQ51" s="460"/>
      <c r="BR51" s="460"/>
      <c r="BS51" s="460"/>
      <c r="BT51" s="460"/>
      <c r="BU51" s="460"/>
      <c r="BV51" s="460"/>
      <c r="BW51" s="461"/>
      <c r="BX51" s="459"/>
      <c r="BY51" s="460"/>
      <c r="BZ51" s="460"/>
      <c r="CA51" s="460"/>
      <c r="CB51" s="460"/>
      <c r="CC51" s="460"/>
      <c r="CD51" s="460"/>
      <c r="CE51" s="460"/>
      <c r="CF51" s="460"/>
      <c r="CG51" s="460"/>
      <c r="CH51" s="460"/>
      <c r="CI51" s="460"/>
      <c r="CJ51" s="460"/>
      <c r="CK51" s="460"/>
      <c r="CL51" s="460"/>
      <c r="CM51" s="460"/>
      <c r="CN51" s="460"/>
      <c r="CO51" s="460"/>
      <c r="CP51" s="461"/>
      <c r="CQ51" s="459"/>
      <c r="CR51" s="460"/>
      <c r="CS51" s="460"/>
      <c r="CT51" s="460"/>
      <c r="CU51" s="460"/>
      <c r="CV51" s="460"/>
      <c r="CW51" s="460"/>
      <c r="CX51" s="460"/>
      <c r="CY51" s="460"/>
      <c r="CZ51" s="460"/>
      <c r="DA51" s="460"/>
      <c r="DB51" s="460"/>
      <c r="DC51" s="460"/>
      <c r="DD51" s="460"/>
      <c r="DE51" s="460"/>
      <c r="DF51" s="460"/>
      <c r="DG51" s="460"/>
      <c r="DH51" s="460"/>
      <c r="DI51" s="460"/>
      <c r="DJ51" s="461"/>
      <c r="DK51" s="88"/>
      <c r="DL51" s="88"/>
      <c r="DM51" s="88"/>
    </row>
    <row r="52" spans="1:117" s="72" customFormat="1" ht="15" customHeight="1" x14ac:dyDescent="0.2">
      <c r="A52" s="430"/>
      <c r="B52" s="456"/>
      <c r="C52" s="456"/>
      <c r="D52" s="456"/>
      <c r="E52" s="457"/>
      <c r="F52" s="487" t="s">
        <v>371</v>
      </c>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3"/>
      <c r="BE52" s="435" t="s">
        <v>36</v>
      </c>
      <c r="BF52" s="436"/>
      <c r="BG52" s="436"/>
      <c r="BH52" s="436"/>
      <c r="BI52" s="436"/>
      <c r="BJ52" s="436"/>
      <c r="BK52" s="436"/>
      <c r="BL52" s="436"/>
      <c r="BM52" s="436"/>
      <c r="BN52" s="436"/>
      <c r="BO52" s="436"/>
      <c r="BP52" s="436"/>
      <c r="BQ52" s="436"/>
      <c r="BR52" s="436"/>
      <c r="BS52" s="436"/>
      <c r="BT52" s="436"/>
      <c r="BU52" s="436"/>
      <c r="BV52" s="436"/>
      <c r="BW52" s="437"/>
      <c r="BX52" s="435" t="s">
        <v>36</v>
      </c>
      <c r="BY52" s="436"/>
      <c r="BZ52" s="436"/>
      <c r="CA52" s="436"/>
      <c r="CB52" s="436"/>
      <c r="CC52" s="436"/>
      <c r="CD52" s="436"/>
      <c r="CE52" s="436"/>
      <c r="CF52" s="436"/>
      <c r="CG52" s="436"/>
      <c r="CH52" s="436"/>
      <c r="CI52" s="436"/>
      <c r="CJ52" s="436"/>
      <c r="CK52" s="436"/>
      <c r="CL52" s="436"/>
      <c r="CM52" s="436"/>
      <c r="CN52" s="436"/>
      <c r="CO52" s="436"/>
      <c r="CP52" s="437"/>
      <c r="CQ52" s="470">
        <f>CQ10+CQ13+CQ16+CQ19+CQ22+CQ31+CQ34</f>
        <v>1576999.9999996065</v>
      </c>
      <c r="CR52" s="471"/>
      <c r="CS52" s="471"/>
      <c r="CT52" s="471"/>
      <c r="CU52" s="471"/>
      <c r="CV52" s="471"/>
      <c r="CW52" s="471"/>
      <c r="CX52" s="471"/>
      <c r="CY52" s="471"/>
      <c r="CZ52" s="471"/>
      <c r="DA52" s="471"/>
      <c r="DB52" s="471"/>
      <c r="DC52" s="471"/>
      <c r="DD52" s="471"/>
      <c r="DE52" s="471"/>
      <c r="DF52" s="471"/>
      <c r="DG52" s="471"/>
      <c r="DH52" s="471"/>
      <c r="DI52" s="471"/>
      <c r="DJ52" s="472"/>
      <c r="DK52" s="98">
        <f>DK10+DK13+DK16+DK19+DK22+DK31+DK34</f>
        <v>170000</v>
      </c>
      <c r="DL52" s="98">
        <f>DL10+DL13+DL16+DL19+DL22+DL31+DL34</f>
        <v>1272000</v>
      </c>
      <c r="DM52" s="98">
        <f>DM10+DM13+DM16+DM19+DM22+DM31+DM34</f>
        <v>134999.99999960652</v>
      </c>
    </row>
    <row r="53" spans="1:117" ht="15" x14ac:dyDescent="0.25"/>
  </sheetData>
  <mergeCells count="229">
    <mergeCell ref="A9:E9"/>
    <mergeCell ref="F9:BD9"/>
    <mergeCell ref="BE9:BW9"/>
    <mergeCell ref="BX9:CP9"/>
    <mergeCell ref="CQ9:DJ9"/>
    <mergeCell ref="DK1:DM1"/>
    <mergeCell ref="A3:DJ3"/>
    <mergeCell ref="V5:DJ5"/>
    <mergeCell ref="A7:E8"/>
    <mergeCell ref="F7:BD8"/>
    <mergeCell ref="BE7:BW8"/>
    <mergeCell ref="BX7:CP8"/>
    <mergeCell ref="CQ7:DJ8"/>
    <mergeCell ref="DK7:DM7"/>
    <mergeCell ref="A10:E10"/>
    <mergeCell ref="F10:BD10"/>
    <mergeCell ref="BE10:BW10"/>
    <mergeCell ref="BX10:CP10"/>
    <mergeCell ref="CQ10:DJ10"/>
    <mergeCell ref="A11:E11"/>
    <mergeCell ref="F11:BD11"/>
    <mergeCell ref="BE11:BW11"/>
    <mergeCell ref="BX11:CP11"/>
    <mergeCell ref="CQ11:DJ11"/>
    <mergeCell ref="A12:E12"/>
    <mergeCell ref="F12:BD12"/>
    <mergeCell ref="BE12:BW12"/>
    <mergeCell ref="BX12:CP12"/>
    <mergeCell ref="CQ12:DJ12"/>
    <mergeCell ref="A13:E13"/>
    <mergeCell ref="F13:BD13"/>
    <mergeCell ref="BE13:BW13"/>
    <mergeCell ref="BX13:CP13"/>
    <mergeCell ref="CQ13:DJ13"/>
    <mergeCell ref="A14:E14"/>
    <mergeCell ref="F14:BD14"/>
    <mergeCell ref="BE14:BW14"/>
    <mergeCell ref="BX14:CP14"/>
    <mergeCell ref="CQ14:DJ14"/>
    <mergeCell ref="A15:E15"/>
    <mergeCell ref="F15:BD15"/>
    <mergeCell ref="BE15:BW15"/>
    <mergeCell ref="BX15:CP15"/>
    <mergeCell ref="CQ15:DJ15"/>
    <mergeCell ref="A16:E16"/>
    <mergeCell ref="F16:BD16"/>
    <mergeCell ref="BE16:BW16"/>
    <mergeCell ref="BX16:CP16"/>
    <mergeCell ref="CQ16:DJ16"/>
    <mergeCell ref="A17:E17"/>
    <mergeCell ref="F17:BD17"/>
    <mergeCell ref="BE17:BW17"/>
    <mergeCell ref="BX17:CP17"/>
    <mergeCell ref="CQ17:DJ17"/>
    <mergeCell ref="A18:E18"/>
    <mergeCell ref="F18:BD18"/>
    <mergeCell ref="BE18:BW18"/>
    <mergeCell ref="BX18:CP18"/>
    <mergeCell ref="CQ18:DJ18"/>
    <mergeCell ref="A19:E19"/>
    <mergeCell ref="F19:BD19"/>
    <mergeCell ref="BE19:BW19"/>
    <mergeCell ref="BX19:CP19"/>
    <mergeCell ref="CQ19:DJ19"/>
    <mergeCell ref="A20:E20"/>
    <mergeCell ref="F20:BD20"/>
    <mergeCell ref="BE20:BW20"/>
    <mergeCell ref="BX20:CP20"/>
    <mergeCell ref="CQ20:DJ20"/>
    <mergeCell ref="A21:E21"/>
    <mergeCell ref="F21:BD21"/>
    <mergeCell ref="BE21:BW21"/>
    <mergeCell ref="BX21:CP21"/>
    <mergeCell ref="CQ21:DJ21"/>
    <mergeCell ref="A22:E22"/>
    <mergeCell ref="F22:BD22"/>
    <mergeCell ref="BE22:BW22"/>
    <mergeCell ref="BX22:CP22"/>
    <mergeCell ref="CQ22:DJ22"/>
    <mergeCell ref="A23:E23"/>
    <mergeCell ref="F23:BD23"/>
    <mergeCell ref="BE23:BW23"/>
    <mergeCell ref="BX23:CP23"/>
    <mergeCell ref="CQ23:DJ23"/>
    <mergeCell ref="A24:E24"/>
    <mergeCell ref="F24:BD24"/>
    <mergeCell ref="BE24:BW24"/>
    <mergeCell ref="BX24:CP24"/>
    <mergeCell ref="CQ24:DJ24"/>
    <mergeCell ref="A25:E25"/>
    <mergeCell ref="F25:BD25"/>
    <mergeCell ref="BE25:BW25"/>
    <mergeCell ref="BX25:CP25"/>
    <mergeCell ref="CQ25:DJ25"/>
    <mergeCell ref="A27:E27"/>
    <mergeCell ref="F27:BD27"/>
    <mergeCell ref="BE27:BW27"/>
    <mergeCell ref="BX27:CP27"/>
    <mergeCell ref="CQ27:DJ27"/>
    <mergeCell ref="A26:E26"/>
    <mergeCell ref="F26:BD26"/>
    <mergeCell ref="BE26:BW26"/>
    <mergeCell ref="BX26:CP26"/>
    <mergeCell ref="CQ26:DJ26"/>
    <mergeCell ref="A28:E28"/>
    <mergeCell ref="F28:BD28"/>
    <mergeCell ref="BE28:BW28"/>
    <mergeCell ref="BX28:CP28"/>
    <mergeCell ref="CQ28:DJ28"/>
    <mergeCell ref="A29:E29"/>
    <mergeCell ref="F29:BD29"/>
    <mergeCell ref="BE29:BW29"/>
    <mergeCell ref="BX29:CP29"/>
    <mergeCell ref="CQ29:DJ29"/>
    <mergeCell ref="A30:E30"/>
    <mergeCell ref="F30:BD30"/>
    <mergeCell ref="BE30:BW30"/>
    <mergeCell ref="BX30:CP30"/>
    <mergeCell ref="CQ30:DJ30"/>
    <mergeCell ref="A31:E31"/>
    <mergeCell ref="F31:BD31"/>
    <mergeCell ref="BE31:BW31"/>
    <mergeCell ref="BX31:CP31"/>
    <mergeCell ref="CQ31:DJ31"/>
    <mergeCell ref="A32:E32"/>
    <mergeCell ref="F32:BD32"/>
    <mergeCell ref="BE32:BW32"/>
    <mergeCell ref="BX32:CP32"/>
    <mergeCell ref="CQ32:DJ32"/>
    <mergeCell ref="A33:E33"/>
    <mergeCell ref="F33:BD33"/>
    <mergeCell ref="BE33:BW33"/>
    <mergeCell ref="BX33:CP33"/>
    <mergeCell ref="CQ33:DJ33"/>
    <mergeCell ref="A34:E34"/>
    <mergeCell ref="F34:BD34"/>
    <mergeCell ref="BE34:BW34"/>
    <mergeCell ref="BX34:CP34"/>
    <mergeCell ref="CQ34:DJ34"/>
    <mergeCell ref="A35:E35"/>
    <mergeCell ref="F35:BD35"/>
    <mergeCell ref="BE35:BW35"/>
    <mergeCell ref="BX35:CP35"/>
    <mergeCell ref="CQ35:DJ35"/>
    <mergeCell ref="A36:E36"/>
    <mergeCell ref="F36:BD36"/>
    <mergeCell ref="BE36:BW36"/>
    <mergeCell ref="BX36:CP36"/>
    <mergeCell ref="CQ36:DJ36"/>
    <mergeCell ref="A37:E37"/>
    <mergeCell ref="F37:BD37"/>
    <mergeCell ref="BE37:BW37"/>
    <mergeCell ref="BX37:CP37"/>
    <mergeCell ref="CQ37:DJ37"/>
    <mergeCell ref="A38:E38"/>
    <mergeCell ref="F38:BD38"/>
    <mergeCell ref="BE38:BW38"/>
    <mergeCell ref="BX38:CP38"/>
    <mergeCell ref="CQ38:DJ38"/>
    <mergeCell ref="A39:E39"/>
    <mergeCell ref="F39:BD39"/>
    <mergeCell ref="BE39:BW39"/>
    <mergeCell ref="BX39:CP39"/>
    <mergeCell ref="CQ39:DJ39"/>
    <mergeCell ref="A40:E40"/>
    <mergeCell ref="F40:BD40"/>
    <mergeCell ref="BE40:BW40"/>
    <mergeCell ref="BX40:CP40"/>
    <mergeCell ref="CQ40:DJ40"/>
    <mergeCell ref="A41:E41"/>
    <mergeCell ref="F41:BD41"/>
    <mergeCell ref="BE41:BW41"/>
    <mergeCell ref="BX41:CP41"/>
    <mergeCell ref="CQ41:DJ41"/>
    <mergeCell ref="A42:E42"/>
    <mergeCell ref="F42:BD42"/>
    <mergeCell ref="BE42:BW42"/>
    <mergeCell ref="BX42:CP42"/>
    <mergeCell ref="CQ42:DJ42"/>
    <mergeCell ref="A43:E43"/>
    <mergeCell ref="F43:BD43"/>
    <mergeCell ref="BE43:BW43"/>
    <mergeCell ref="BX43:CP43"/>
    <mergeCell ref="CQ43:DJ43"/>
    <mergeCell ref="A44:E44"/>
    <mergeCell ref="F44:BD44"/>
    <mergeCell ref="BE44:BW44"/>
    <mergeCell ref="BX44:CP44"/>
    <mergeCell ref="CQ44:DJ44"/>
    <mergeCell ref="A45:E45"/>
    <mergeCell ref="F45:BD45"/>
    <mergeCell ref="BE45:BW45"/>
    <mergeCell ref="BX45:CP45"/>
    <mergeCell ref="CQ45:DJ45"/>
    <mergeCell ref="A46:E46"/>
    <mergeCell ref="F46:BD46"/>
    <mergeCell ref="BE46:BW46"/>
    <mergeCell ref="BX46:CP46"/>
    <mergeCell ref="CQ46:DJ46"/>
    <mergeCell ref="A47:E47"/>
    <mergeCell ref="F47:BD47"/>
    <mergeCell ref="BE47:BW47"/>
    <mergeCell ref="BX47:CP47"/>
    <mergeCell ref="CQ47:DJ47"/>
    <mergeCell ref="A48:E48"/>
    <mergeCell ref="F48:BD48"/>
    <mergeCell ref="BE48:BW48"/>
    <mergeCell ref="BX48:CP48"/>
    <mergeCell ref="CQ48:DJ48"/>
    <mergeCell ref="A49:E49"/>
    <mergeCell ref="F49:BD49"/>
    <mergeCell ref="BE49:BW49"/>
    <mergeCell ref="BX49:CP49"/>
    <mergeCell ref="CQ49:DJ49"/>
    <mergeCell ref="A52:E52"/>
    <mergeCell ref="F52:BD52"/>
    <mergeCell ref="BE52:BW52"/>
    <mergeCell ref="BX52:CP52"/>
    <mergeCell ref="CQ52:DJ52"/>
    <mergeCell ref="A50:E50"/>
    <mergeCell ref="F50:BD50"/>
    <mergeCell ref="BE50:BW50"/>
    <mergeCell ref="BX50:CP50"/>
    <mergeCell ref="CQ50:DJ50"/>
    <mergeCell ref="A51:E51"/>
    <mergeCell ref="F51:BD51"/>
    <mergeCell ref="BE51:BW51"/>
    <mergeCell ref="BX51:CP51"/>
    <mergeCell ref="CQ51:DJ51"/>
  </mergeCells>
  <pageMargins left="0.78740157480314965" right="0.78740157480314965" top="1.1811023622047245" bottom="0.39370078740157483" header="0" footer="0"/>
  <pageSetup paperSize="9" scale="96" fitToHeight="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4F3-DCD2-440F-9299-56B573CEC4F3}">
  <dimension ref="A1:CL30"/>
  <sheetViews>
    <sheetView view="pageBreakPreview" topLeftCell="A10" zoomScaleNormal="100" zoomScaleSheetLayoutView="100" workbookViewId="0">
      <selection activeCell="BL64" sqref="BL64"/>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25" width="0.85546875" style="56"/>
    <col min="26" max="26" width="2.140625" style="56" customWidth="1"/>
    <col min="27" max="27" width="0.85546875" style="56"/>
    <col min="28" max="28" width="19.85546875" style="56" customWidth="1"/>
    <col min="29" max="41" width="0.85546875" style="56"/>
    <col min="42" max="42" width="29.85546875" style="56" customWidth="1"/>
    <col min="43" max="52" width="0.85546875" style="56"/>
    <col min="53" max="53" width="3.7109375" style="56" customWidth="1"/>
    <col min="54" max="54" width="6.42578125" style="56" customWidth="1"/>
    <col min="55" max="69" width="0.85546875" style="56"/>
    <col min="70" max="70" width="1" style="56" customWidth="1"/>
    <col min="71" max="71" width="1.85546875" style="56" customWidth="1"/>
    <col min="72" max="72" width="1.28515625" style="56" hidden="1" customWidth="1"/>
    <col min="73" max="74" width="0.85546875" style="56" hidden="1" customWidth="1"/>
    <col min="75" max="78" width="0.85546875" style="56"/>
    <col min="79" max="79" width="0.85546875" style="56" customWidth="1"/>
    <col min="80" max="80" width="0.140625" style="56" customWidth="1"/>
    <col min="81" max="82" width="0.85546875" style="56" hidden="1" customWidth="1"/>
    <col min="83" max="83" width="0.140625" style="56" hidden="1" customWidth="1"/>
    <col min="84" max="87" width="0.85546875" style="56" hidden="1" customWidth="1"/>
    <col min="88" max="88" width="12" style="56" customWidth="1"/>
    <col min="89" max="89" width="9.5703125" style="56" customWidth="1"/>
    <col min="90" max="90" width="5.7109375" style="56" customWidth="1"/>
    <col min="91" max="16384" width="0.85546875" style="56"/>
  </cols>
  <sheetData>
    <row r="1" spans="1:90" s="52" customFormat="1" ht="15" customHeight="1" x14ac:dyDescent="0.25">
      <c r="AQ1" s="54"/>
      <c r="AR1" s="54"/>
      <c r="AS1" s="54"/>
      <c r="AT1" s="54"/>
      <c r="AU1" s="54"/>
      <c r="AV1" s="54"/>
      <c r="AW1" s="54"/>
      <c r="AX1" s="54"/>
      <c r="AY1" s="91"/>
      <c r="AZ1" s="91"/>
      <c r="BA1" s="91"/>
      <c r="BB1" s="91"/>
      <c r="BC1" s="91"/>
      <c r="BD1" s="91"/>
      <c r="BE1" s="91"/>
      <c r="BF1" s="91"/>
      <c r="BG1" s="91"/>
      <c r="BH1" s="91"/>
      <c r="BI1" s="91"/>
      <c r="BJ1" s="91"/>
      <c r="BK1" s="91"/>
      <c r="BL1" s="91"/>
      <c r="BM1" s="91"/>
      <c r="BN1" s="389" t="s">
        <v>578</v>
      </c>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row>
    <row r="2" spans="1:90" s="52" customFormat="1" ht="8.25" customHeight="1" x14ac:dyDescent="0.25">
      <c r="AQ2" s="54"/>
      <c r="AR2" s="54"/>
      <c r="AS2" s="54"/>
      <c r="AT2" s="54"/>
      <c r="AU2" s="54"/>
      <c r="AV2" s="54"/>
      <c r="AW2" s="54"/>
      <c r="AX2" s="54"/>
      <c r="AY2" s="91"/>
      <c r="AZ2" s="91"/>
      <c r="BA2" s="91"/>
      <c r="BB2" s="91"/>
      <c r="BC2" s="91"/>
      <c r="BD2" s="91"/>
      <c r="BE2" s="91"/>
      <c r="BF2" s="91"/>
      <c r="BG2" s="91"/>
      <c r="BH2" s="91"/>
      <c r="BI2" s="91"/>
      <c r="BJ2" s="91"/>
      <c r="BK2" s="91"/>
      <c r="BL2" s="91"/>
      <c r="BM2" s="91"/>
      <c r="BN2" s="92"/>
      <c r="BO2" s="92"/>
      <c r="BP2" s="92"/>
      <c r="BQ2" s="92"/>
      <c r="BR2" s="92"/>
      <c r="BS2" s="92"/>
      <c r="BT2" s="92"/>
      <c r="BU2" s="92"/>
      <c r="BV2" s="92"/>
      <c r="BW2" s="92"/>
      <c r="BX2" s="92"/>
      <c r="BY2" s="92"/>
      <c r="BZ2" s="92"/>
      <c r="CA2" s="92"/>
      <c r="CB2" s="92"/>
      <c r="CC2" s="92"/>
      <c r="CD2" s="92"/>
      <c r="CE2" s="92"/>
      <c r="CF2" s="92"/>
      <c r="CG2" s="92"/>
      <c r="CH2" s="92"/>
      <c r="CI2" s="92"/>
      <c r="CJ2" s="92"/>
      <c r="CK2" s="92"/>
      <c r="CL2" s="92"/>
    </row>
    <row r="3" spans="1:90" s="52" customFormat="1" ht="17.25" customHeight="1" x14ac:dyDescent="0.25">
      <c r="AQ3" s="54"/>
      <c r="AR3" s="54"/>
      <c r="AS3" s="54"/>
      <c r="AT3" s="54"/>
      <c r="AU3" s="54"/>
      <c r="AV3" s="54"/>
      <c r="AW3" s="54"/>
      <c r="AX3" s="54"/>
      <c r="AY3" s="91"/>
      <c r="AZ3" s="91"/>
      <c r="BA3" s="91"/>
      <c r="BB3" s="91"/>
      <c r="BC3" s="91"/>
      <c r="BD3" s="91"/>
      <c r="BE3" s="91"/>
      <c r="BF3" s="91"/>
      <c r="BG3" s="91"/>
      <c r="BH3" s="91"/>
      <c r="BI3" s="91"/>
      <c r="BJ3" s="91"/>
      <c r="BK3" s="91"/>
      <c r="BL3" s="91"/>
      <c r="BM3" s="91"/>
      <c r="BN3" s="389" t="s">
        <v>190</v>
      </c>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row>
    <row r="4" spans="1:90" ht="12" customHeight="1" x14ac:dyDescent="0.25">
      <c r="AQ4" s="58"/>
      <c r="AR4" s="58"/>
      <c r="AS4" s="58"/>
      <c r="AT4" s="58"/>
      <c r="AU4" s="58"/>
      <c r="AV4" s="58"/>
      <c r="AW4" s="58"/>
      <c r="AX4" s="58"/>
      <c r="AY4" s="59"/>
      <c r="AZ4" s="59"/>
      <c r="BA4" s="59"/>
      <c r="BB4" s="59"/>
      <c r="BC4" s="59"/>
      <c r="BD4" s="59"/>
      <c r="BE4" s="59"/>
      <c r="BF4" s="59"/>
      <c r="BG4" s="59"/>
      <c r="BH4" s="59"/>
      <c r="BI4" s="59"/>
      <c r="BJ4" s="59"/>
      <c r="BK4" s="59"/>
      <c r="BL4" s="59"/>
      <c r="BM4" s="5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row>
    <row r="5" spans="1:90" s="60" customFormat="1" ht="12" customHeight="1" x14ac:dyDescent="0.25">
      <c r="AQ5" s="58"/>
      <c r="AR5" s="58"/>
      <c r="AS5" s="58"/>
      <c r="AT5" s="58"/>
      <c r="AU5" s="58"/>
      <c r="AV5" s="58"/>
      <c r="AW5" s="58"/>
      <c r="AX5" s="58"/>
      <c r="AY5" s="59"/>
      <c r="AZ5" s="59"/>
      <c r="BA5" s="59"/>
      <c r="BB5" s="59"/>
      <c r="BC5" s="59"/>
      <c r="BD5" s="59"/>
      <c r="BE5" s="59"/>
      <c r="BF5" s="59"/>
      <c r="BG5" s="59"/>
      <c r="BH5" s="59"/>
      <c r="BI5" s="59"/>
      <c r="BJ5" s="59"/>
      <c r="BK5" s="59"/>
      <c r="BL5" s="59"/>
      <c r="BM5" s="5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row>
    <row r="6" spans="1:90" ht="12" customHeight="1" x14ac:dyDescent="0.25">
      <c r="AQ6" s="58"/>
      <c r="AR6" s="58"/>
      <c r="AS6" s="58"/>
      <c r="AT6" s="58"/>
      <c r="AU6" s="58"/>
      <c r="AV6" s="58"/>
      <c r="AW6" s="58"/>
      <c r="AX6" s="58"/>
      <c r="AY6" s="59"/>
      <c r="AZ6" s="59"/>
      <c r="BA6" s="59"/>
      <c r="BB6" s="59"/>
      <c r="BC6" s="59"/>
      <c r="BD6" s="59"/>
      <c r="BE6" s="59"/>
      <c r="BF6" s="59"/>
      <c r="BG6" s="59"/>
      <c r="BH6" s="59"/>
      <c r="BI6" s="59"/>
      <c r="BJ6" s="59"/>
      <c r="BK6" s="59"/>
      <c r="BL6" s="59"/>
      <c r="BM6" s="5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row>
    <row r="7" spans="1:90" s="62" customFormat="1" ht="15" customHeight="1" x14ac:dyDescent="0.25">
      <c r="AQ7" s="53"/>
      <c r="AR7" s="53"/>
      <c r="AS7" s="53"/>
      <c r="AT7" s="53"/>
      <c r="AU7" s="53"/>
      <c r="AV7" s="53"/>
      <c r="AW7" s="53"/>
      <c r="AX7" s="53"/>
      <c r="AY7" s="53"/>
      <c r="AZ7" s="53"/>
      <c r="BA7" s="53"/>
      <c r="BB7" s="53"/>
      <c r="BC7" s="53"/>
      <c r="BD7" s="53"/>
      <c r="BE7" s="53"/>
      <c r="BF7" s="53"/>
      <c r="BG7" s="53"/>
      <c r="BH7" s="53"/>
      <c r="BI7" s="53"/>
      <c r="BJ7" s="53"/>
      <c r="BK7" s="53"/>
      <c r="BL7" s="53"/>
      <c r="BM7" s="53"/>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row>
    <row r="8" spans="1:90" s="62" customFormat="1" ht="18.75" customHeight="1" x14ac:dyDescent="0.25">
      <c r="AQ8" s="53"/>
      <c r="AR8" s="53"/>
      <c r="AS8" s="53"/>
      <c r="AT8" s="53"/>
      <c r="AU8" s="53"/>
      <c r="AV8" s="53"/>
      <c r="AW8" s="53"/>
      <c r="AX8" s="53"/>
      <c r="AY8" s="53"/>
      <c r="AZ8" s="53"/>
      <c r="BA8" s="53"/>
      <c r="BB8" s="53"/>
      <c r="BC8" s="53"/>
      <c r="BD8" s="53"/>
      <c r="BE8" s="53"/>
      <c r="BF8" s="53"/>
      <c r="BG8" s="53"/>
      <c r="BH8" s="53"/>
      <c r="BI8" s="53"/>
      <c r="BJ8" s="53"/>
      <c r="BK8" s="53"/>
      <c r="BL8" s="53"/>
      <c r="BM8" s="53"/>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row>
    <row r="9" spans="1:90" ht="5.25" customHeight="1" x14ac:dyDescent="0.2">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row>
    <row r="10" spans="1:90" ht="15" x14ac:dyDescent="0.25">
      <c r="CJ10" s="59"/>
      <c r="CK10" s="59"/>
      <c r="CL10" s="59"/>
    </row>
    <row r="11" spans="1:90" s="63" customFormat="1" ht="15.75" x14ac:dyDescent="0.25">
      <c r="A11" s="526" t="s">
        <v>579</v>
      </c>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row>
    <row r="13" spans="1:90" x14ac:dyDescent="0.2">
      <c r="A13" s="527" t="s">
        <v>580</v>
      </c>
      <c r="B13" s="528"/>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9"/>
      <c r="AC13" s="533" t="s">
        <v>589</v>
      </c>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534" t="s">
        <v>590</v>
      </c>
      <c r="BC13" s="535"/>
      <c r="BD13" s="535"/>
      <c r="BE13" s="535"/>
      <c r="BF13" s="535"/>
      <c r="BG13" s="535"/>
      <c r="BH13" s="535"/>
      <c r="BI13" s="535"/>
      <c r="BJ13" s="535"/>
      <c r="BK13" s="535"/>
      <c r="BL13" s="535"/>
      <c r="BM13" s="535"/>
      <c r="BN13" s="535"/>
      <c r="BO13" s="535"/>
      <c r="BP13" s="535"/>
      <c r="BQ13" s="535"/>
      <c r="BR13" s="535"/>
      <c r="BS13" s="536"/>
      <c r="BT13" s="534" t="s">
        <v>591</v>
      </c>
      <c r="BU13" s="535"/>
      <c r="BV13" s="535"/>
      <c r="BW13" s="535"/>
      <c r="BX13" s="535"/>
      <c r="BY13" s="535"/>
      <c r="BZ13" s="535"/>
      <c r="CA13" s="535"/>
      <c r="CB13" s="535"/>
      <c r="CC13" s="535"/>
      <c r="CD13" s="535"/>
      <c r="CE13" s="535"/>
      <c r="CF13" s="535"/>
      <c r="CG13" s="535"/>
      <c r="CH13" s="535"/>
      <c r="CI13" s="535"/>
      <c r="CJ13" s="535"/>
      <c r="CK13" s="535"/>
      <c r="CL13" s="540"/>
    </row>
    <row r="14" spans="1:90" ht="16.5" customHeight="1" x14ac:dyDescent="0.2">
      <c r="A14" s="530"/>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2"/>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537"/>
      <c r="BC14" s="538"/>
      <c r="BD14" s="538"/>
      <c r="BE14" s="538"/>
      <c r="BF14" s="538"/>
      <c r="BG14" s="538"/>
      <c r="BH14" s="538"/>
      <c r="BI14" s="538"/>
      <c r="BJ14" s="538"/>
      <c r="BK14" s="538"/>
      <c r="BL14" s="538"/>
      <c r="BM14" s="538"/>
      <c r="BN14" s="538"/>
      <c r="BO14" s="538"/>
      <c r="BP14" s="538"/>
      <c r="BQ14" s="538"/>
      <c r="BR14" s="538"/>
      <c r="BS14" s="539"/>
      <c r="BT14" s="537"/>
      <c r="BU14" s="538"/>
      <c r="BV14" s="538"/>
      <c r="BW14" s="538"/>
      <c r="BX14" s="538"/>
      <c r="BY14" s="538"/>
      <c r="BZ14" s="538"/>
      <c r="CA14" s="538"/>
      <c r="CB14" s="538"/>
      <c r="CC14" s="538"/>
      <c r="CD14" s="538"/>
      <c r="CE14" s="538"/>
      <c r="CF14" s="538"/>
      <c r="CG14" s="538"/>
      <c r="CH14" s="538"/>
      <c r="CI14" s="538"/>
      <c r="CJ14" s="538"/>
      <c r="CK14" s="538"/>
      <c r="CL14" s="541"/>
    </row>
    <row r="15" spans="1:90" s="62" customFormat="1" ht="15" x14ac:dyDescent="0.25">
      <c r="A15" s="520"/>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521"/>
      <c r="AC15" s="522">
        <v>69704070</v>
      </c>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3">
        <v>29954350</v>
      </c>
      <c r="BC15" s="523"/>
      <c r="BD15" s="523"/>
      <c r="BE15" s="523"/>
      <c r="BF15" s="523"/>
      <c r="BG15" s="523"/>
      <c r="BH15" s="523"/>
      <c r="BI15" s="523"/>
      <c r="BJ15" s="523"/>
      <c r="BK15" s="523"/>
      <c r="BL15" s="523"/>
      <c r="BM15" s="523"/>
      <c r="BN15" s="523"/>
      <c r="BO15" s="523"/>
      <c r="BP15" s="523"/>
      <c r="BQ15" s="523"/>
      <c r="BR15" s="523"/>
      <c r="BS15" s="523"/>
      <c r="BT15" s="524">
        <v>0</v>
      </c>
      <c r="BU15" s="524"/>
      <c r="BV15" s="524"/>
      <c r="BW15" s="524"/>
      <c r="BX15" s="524"/>
      <c r="BY15" s="524"/>
      <c r="BZ15" s="524"/>
      <c r="CA15" s="524"/>
      <c r="CB15" s="524"/>
      <c r="CC15" s="524"/>
      <c r="CD15" s="524"/>
      <c r="CE15" s="524"/>
      <c r="CF15" s="524"/>
      <c r="CG15" s="524"/>
      <c r="CH15" s="524"/>
      <c r="CI15" s="524"/>
      <c r="CJ15" s="524"/>
      <c r="CK15" s="524"/>
      <c r="CL15" s="524"/>
    </row>
    <row r="16" spans="1:90" s="62" customFormat="1" ht="15" x14ac:dyDescent="0.25">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row>
    <row r="17" spans="1:90" s="62" customFormat="1" ht="21.75" customHeight="1" x14ac:dyDescent="0.25">
      <c r="A17" s="525" t="s">
        <v>581</v>
      </c>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518"/>
      <c r="BQ17" s="518"/>
      <c r="BR17" s="518"/>
      <c r="BS17" s="518"/>
      <c r="BT17" s="518"/>
      <c r="BU17" s="518"/>
      <c r="BV17" s="518"/>
      <c r="BW17" s="518"/>
      <c r="BX17" s="518"/>
      <c r="BY17" s="518"/>
      <c r="BZ17" s="518"/>
      <c r="CA17" s="518"/>
      <c r="CB17" s="518"/>
      <c r="CC17" s="518"/>
      <c r="CD17" s="518"/>
      <c r="CE17" s="518"/>
      <c r="CF17" s="518"/>
      <c r="CG17" s="518"/>
      <c r="CH17" s="518"/>
      <c r="CI17" s="518"/>
      <c r="CJ17" s="518"/>
      <c r="CK17" s="518"/>
      <c r="CL17" s="518"/>
    </row>
    <row r="18" spans="1:90" s="96" customFormat="1" ht="14.25"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row>
    <row r="19" spans="1:90" x14ac:dyDescent="0.2">
      <c r="A19" s="372" t="s">
        <v>353</v>
      </c>
      <c r="B19" s="373"/>
      <c r="C19" s="373"/>
      <c r="D19" s="373"/>
      <c r="E19" s="373"/>
      <c r="F19" s="374"/>
      <c r="G19" s="372" t="s">
        <v>582</v>
      </c>
      <c r="H19" s="373"/>
      <c r="I19" s="373"/>
      <c r="J19" s="373"/>
      <c r="K19" s="373"/>
      <c r="L19" s="373"/>
      <c r="M19" s="373"/>
      <c r="N19" s="373"/>
      <c r="O19" s="373"/>
      <c r="P19" s="373"/>
      <c r="Q19" s="373"/>
      <c r="R19" s="373"/>
      <c r="S19" s="373"/>
      <c r="T19" s="373"/>
      <c r="U19" s="373"/>
      <c r="V19" s="373"/>
      <c r="W19" s="373"/>
      <c r="X19" s="373"/>
      <c r="Y19" s="373"/>
      <c r="Z19" s="373"/>
      <c r="AA19" s="373"/>
      <c r="AB19" s="374"/>
      <c r="AC19" s="372" t="s">
        <v>583</v>
      </c>
      <c r="AD19" s="373"/>
      <c r="AE19" s="373"/>
      <c r="AF19" s="373"/>
      <c r="AG19" s="373"/>
      <c r="AH19" s="373"/>
      <c r="AI19" s="373"/>
      <c r="AJ19" s="373"/>
      <c r="AK19" s="373"/>
      <c r="AL19" s="373"/>
      <c r="AM19" s="373"/>
      <c r="AN19" s="373"/>
      <c r="AO19" s="373"/>
      <c r="AP19" s="374"/>
      <c r="AQ19" s="386" t="s">
        <v>584</v>
      </c>
      <c r="AR19" s="386"/>
      <c r="AS19" s="386"/>
      <c r="AT19" s="386"/>
      <c r="AU19" s="386"/>
      <c r="AV19" s="386"/>
      <c r="AW19" s="386"/>
      <c r="AX19" s="386"/>
      <c r="AY19" s="386"/>
      <c r="AZ19" s="386"/>
      <c r="BA19" s="386"/>
      <c r="BB19" s="386"/>
      <c r="BC19" s="386" t="s">
        <v>589</v>
      </c>
      <c r="BD19" s="386"/>
      <c r="BE19" s="386"/>
      <c r="BF19" s="386"/>
      <c r="BG19" s="386"/>
      <c r="BH19" s="386"/>
      <c r="BI19" s="386"/>
      <c r="BJ19" s="386"/>
      <c r="BK19" s="386"/>
      <c r="BL19" s="386"/>
      <c r="BM19" s="386"/>
      <c r="BN19" s="386"/>
      <c r="BO19" s="386"/>
      <c r="BP19" s="386"/>
      <c r="BQ19" s="386"/>
      <c r="BR19" s="386"/>
      <c r="BS19" s="386"/>
      <c r="BT19" s="386"/>
      <c r="BU19" s="386"/>
      <c r="BV19" s="386"/>
      <c r="BW19" s="386" t="s">
        <v>590</v>
      </c>
      <c r="BX19" s="386"/>
      <c r="BY19" s="386"/>
      <c r="BZ19" s="386"/>
      <c r="CA19" s="386"/>
      <c r="CB19" s="386"/>
      <c r="CC19" s="386"/>
      <c r="CD19" s="386"/>
      <c r="CE19" s="386"/>
      <c r="CF19" s="386"/>
      <c r="CG19" s="386"/>
      <c r="CH19" s="386"/>
      <c r="CI19" s="386"/>
      <c r="CJ19" s="386"/>
      <c r="CK19" s="386" t="s">
        <v>591</v>
      </c>
      <c r="CL19" s="386"/>
    </row>
    <row r="20" spans="1:90" s="90" customFormat="1" x14ac:dyDescent="0.2">
      <c r="A20" s="375"/>
      <c r="B20" s="376"/>
      <c r="C20" s="376"/>
      <c r="D20" s="376"/>
      <c r="E20" s="376"/>
      <c r="F20" s="377"/>
      <c r="G20" s="375"/>
      <c r="H20" s="376"/>
      <c r="I20" s="376"/>
      <c r="J20" s="376"/>
      <c r="K20" s="376"/>
      <c r="L20" s="376"/>
      <c r="M20" s="376"/>
      <c r="N20" s="376"/>
      <c r="O20" s="376"/>
      <c r="P20" s="376"/>
      <c r="Q20" s="376"/>
      <c r="R20" s="376"/>
      <c r="S20" s="376"/>
      <c r="T20" s="376"/>
      <c r="U20" s="376"/>
      <c r="V20" s="376"/>
      <c r="W20" s="376"/>
      <c r="X20" s="376"/>
      <c r="Y20" s="376"/>
      <c r="Z20" s="376"/>
      <c r="AA20" s="376"/>
      <c r="AB20" s="377"/>
      <c r="AC20" s="375"/>
      <c r="AD20" s="376"/>
      <c r="AE20" s="376"/>
      <c r="AF20" s="376"/>
      <c r="AG20" s="376"/>
      <c r="AH20" s="376"/>
      <c r="AI20" s="376"/>
      <c r="AJ20" s="376"/>
      <c r="AK20" s="376"/>
      <c r="AL20" s="376"/>
      <c r="AM20" s="376"/>
      <c r="AN20" s="376"/>
      <c r="AO20" s="376"/>
      <c r="AP20" s="377"/>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row>
    <row r="21" spans="1:90" s="90" customFormat="1" x14ac:dyDescent="0.2">
      <c r="A21" s="378"/>
      <c r="B21" s="379"/>
      <c r="C21" s="379"/>
      <c r="D21" s="379"/>
      <c r="E21" s="379"/>
      <c r="F21" s="380"/>
      <c r="G21" s="378"/>
      <c r="H21" s="379"/>
      <c r="I21" s="379"/>
      <c r="J21" s="379"/>
      <c r="K21" s="379"/>
      <c r="L21" s="379"/>
      <c r="M21" s="379"/>
      <c r="N21" s="379"/>
      <c r="O21" s="379"/>
      <c r="P21" s="379"/>
      <c r="Q21" s="379"/>
      <c r="R21" s="379"/>
      <c r="S21" s="379"/>
      <c r="T21" s="379"/>
      <c r="U21" s="379"/>
      <c r="V21" s="379"/>
      <c r="W21" s="379"/>
      <c r="X21" s="379"/>
      <c r="Y21" s="379"/>
      <c r="Z21" s="379"/>
      <c r="AA21" s="379"/>
      <c r="AB21" s="380"/>
      <c r="AC21" s="378"/>
      <c r="AD21" s="379"/>
      <c r="AE21" s="379"/>
      <c r="AF21" s="379"/>
      <c r="AG21" s="379"/>
      <c r="AH21" s="379"/>
      <c r="AI21" s="379"/>
      <c r="AJ21" s="379"/>
      <c r="AK21" s="379"/>
      <c r="AL21" s="379"/>
      <c r="AM21" s="379"/>
      <c r="AN21" s="379"/>
      <c r="AO21" s="379"/>
      <c r="AP21" s="380"/>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row>
    <row r="22" spans="1:90" s="90" customFormat="1" x14ac:dyDescent="0.2">
      <c r="A22" s="371">
        <v>1</v>
      </c>
      <c r="B22" s="371"/>
      <c r="C22" s="371"/>
      <c r="D22" s="371"/>
      <c r="E22" s="371"/>
      <c r="F22" s="371"/>
      <c r="G22" s="371">
        <v>2</v>
      </c>
      <c r="H22" s="371"/>
      <c r="I22" s="371"/>
      <c r="J22" s="371"/>
      <c r="K22" s="371"/>
      <c r="L22" s="371"/>
      <c r="M22" s="371"/>
      <c r="N22" s="371"/>
      <c r="O22" s="371"/>
      <c r="P22" s="371"/>
      <c r="Q22" s="371"/>
      <c r="R22" s="371"/>
      <c r="S22" s="371"/>
      <c r="T22" s="371"/>
      <c r="U22" s="371"/>
      <c r="V22" s="371"/>
      <c r="W22" s="371"/>
      <c r="X22" s="371"/>
      <c r="Y22" s="371"/>
      <c r="Z22" s="371"/>
      <c r="AA22" s="371"/>
      <c r="AB22" s="371"/>
      <c r="AC22" s="371">
        <v>3</v>
      </c>
      <c r="AD22" s="371"/>
      <c r="AE22" s="371"/>
      <c r="AF22" s="371"/>
      <c r="AG22" s="371"/>
      <c r="AH22" s="371"/>
      <c r="AI22" s="371"/>
      <c r="AJ22" s="371"/>
      <c r="AK22" s="371"/>
      <c r="AL22" s="371"/>
      <c r="AM22" s="371"/>
      <c r="AN22" s="371"/>
      <c r="AO22" s="371"/>
      <c r="AP22" s="371"/>
      <c r="AQ22" s="371">
        <v>4</v>
      </c>
      <c r="AR22" s="371"/>
      <c r="AS22" s="371"/>
      <c r="AT22" s="371"/>
      <c r="AU22" s="371"/>
      <c r="AV22" s="371"/>
      <c r="AW22" s="371"/>
      <c r="AX22" s="371"/>
      <c r="AY22" s="371"/>
      <c r="AZ22" s="371"/>
      <c r="BA22" s="371"/>
      <c r="BB22" s="371"/>
      <c r="BC22" s="425">
        <v>5</v>
      </c>
      <c r="BD22" s="426"/>
      <c r="BE22" s="426"/>
      <c r="BF22" s="426"/>
      <c r="BG22" s="426"/>
      <c r="BH22" s="426"/>
      <c r="BI22" s="426"/>
      <c r="BJ22" s="426"/>
      <c r="BK22" s="426"/>
      <c r="BL22" s="426"/>
      <c r="BM22" s="426"/>
      <c r="BN22" s="426"/>
      <c r="BO22" s="426"/>
      <c r="BP22" s="426"/>
      <c r="BQ22" s="426"/>
      <c r="BR22" s="426"/>
      <c r="BS22" s="426"/>
      <c r="BT22" s="426"/>
      <c r="BU22" s="426"/>
      <c r="BV22" s="427"/>
      <c r="BW22" s="425">
        <v>6</v>
      </c>
      <c r="BX22" s="426"/>
      <c r="BY22" s="426"/>
      <c r="BZ22" s="426"/>
      <c r="CA22" s="426"/>
      <c r="CB22" s="426"/>
      <c r="CC22" s="426"/>
      <c r="CD22" s="426"/>
      <c r="CE22" s="426"/>
      <c r="CF22" s="426"/>
      <c r="CG22" s="426"/>
      <c r="CH22" s="426"/>
      <c r="CI22" s="426"/>
      <c r="CJ22" s="427"/>
      <c r="CK22" s="425">
        <v>7</v>
      </c>
      <c r="CL22" s="427"/>
    </row>
    <row r="23" spans="1:90" s="90" customFormat="1" ht="128.25" customHeight="1" x14ac:dyDescent="0.2">
      <c r="A23" s="369" t="s">
        <v>10</v>
      </c>
      <c r="B23" s="369"/>
      <c r="C23" s="369"/>
      <c r="D23" s="369"/>
      <c r="E23" s="369"/>
      <c r="F23" s="369"/>
      <c r="G23" s="370" t="s">
        <v>585</v>
      </c>
      <c r="H23" s="370"/>
      <c r="I23" s="370"/>
      <c r="J23" s="370"/>
      <c r="K23" s="370"/>
      <c r="L23" s="370"/>
      <c r="M23" s="370"/>
      <c r="N23" s="370"/>
      <c r="O23" s="370"/>
      <c r="P23" s="370"/>
      <c r="Q23" s="370"/>
      <c r="R23" s="370"/>
      <c r="S23" s="370"/>
      <c r="T23" s="370"/>
      <c r="U23" s="370"/>
      <c r="V23" s="370"/>
      <c r="W23" s="370"/>
      <c r="X23" s="370"/>
      <c r="Y23" s="370"/>
      <c r="Z23" s="370"/>
      <c r="AA23" s="370"/>
      <c r="AB23" s="370"/>
      <c r="AC23" s="431" t="s">
        <v>586</v>
      </c>
      <c r="AD23" s="431"/>
      <c r="AE23" s="431"/>
      <c r="AF23" s="431"/>
      <c r="AG23" s="431"/>
      <c r="AH23" s="431"/>
      <c r="AI23" s="431"/>
      <c r="AJ23" s="431"/>
      <c r="AK23" s="431"/>
      <c r="AL23" s="431"/>
      <c r="AM23" s="431"/>
      <c r="AN23" s="431"/>
      <c r="AO23" s="431"/>
      <c r="AP23" s="431"/>
      <c r="AQ23" s="519" t="s">
        <v>587</v>
      </c>
      <c r="AR23" s="365"/>
      <c r="AS23" s="365"/>
      <c r="AT23" s="365"/>
      <c r="AU23" s="365"/>
      <c r="AV23" s="365"/>
      <c r="AW23" s="365"/>
      <c r="AX23" s="365"/>
      <c r="AY23" s="365"/>
      <c r="AZ23" s="365"/>
      <c r="BA23" s="365"/>
      <c r="BB23" s="365"/>
      <c r="BC23" s="398">
        <v>5344270</v>
      </c>
      <c r="BD23" s="399"/>
      <c r="BE23" s="399"/>
      <c r="BF23" s="399"/>
      <c r="BG23" s="399"/>
      <c r="BH23" s="399"/>
      <c r="BI23" s="399"/>
      <c r="BJ23" s="399"/>
      <c r="BK23" s="399"/>
      <c r="BL23" s="399"/>
      <c r="BM23" s="399"/>
      <c r="BN23" s="399"/>
      <c r="BO23" s="399"/>
      <c r="BP23" s="399"/>
      <c r="BQ23" s="399"/>
      <c r="BR23" s="399"/>
      <c r="BS23" s="399"/>
      <c r="BT23" s="399"/>
      <c r="BU23" s="399"/>
      <c r="BV23" s="400"/>
      <c r="BW23" s="398">
        <v>0</v>
      </c>
      <c r="BX23" s="399"/>
      <c r="BY23" s="399"/>
      <c r="BZ23" s="399"/>
      <c r="CA23" s="399"/>
      <c r="CB23" s="399"/>
      <c r="CC23" s="399"/>
      <c r="CD23" s="399"/>
      <c r="CE23" s="399"/>
      <c r="CF23" s="399"/>
      <c r="CG23" s="399"/>
      <c r="CH23" s="399"/>
      <c r="CI23" s="399"/>
      <c r="CJ23" s="400"/>
      <c r="CK23" s="398">
        <v>0</v>
      </c>
      <c r="CL23" s="400"/>
    </row>
    <row r="24" spans="1:90" s="90" customFormat="1" ht="123" customHeight="1" x14ac:dyDescent="0.2">
      <c r="A24" s="369" t="s">
        <v>11</v>
      </c>
      <c r="B24" s="369"/>
      <c r="C24" s="369"/>
      <c r="D24" s="369"/>
      <c r="E24" s="369"/>
      <c r="F24" s="369"/>
      <c r="G24" s="370" t="s">
        <v>585</v>
      </c>
      <c r="H24" s="370"/>
      <c r="I24" s="370"/>
      <c r="J24" s="370"/>
      <c r="K24" s="370"/>
      <c r="L24" s="370"/>
      <c r="M24" s="370"/>
      <c r="N24" s="370"/>
      <c r="O24" s="370"/>
      <c r="P24" s="370"/>
      <c r="Q24" s="370"/>
      <c r="R24" s="370"/>
      <c r="S24" s="370"/>
      <c r="T24" s="370"/>
      <c r="U24" s="370"/>
      <c r="V24" s="370"/>
      <c r="W24" s="370"/>
      <c r="X24" s="370"/>
      <c r="Y24" s="370"/>
      <c r="Z24" s="370"/>
      <c r="AA24" s="370"/>
      <c r="AB24" s="370"/>
      <c r="AC24" s="431" t="s">
        <v>586</v>
      </c>
      <c r="AD24" s="431"/>
      <c r="AE24" s="431"/>
      <c r="AF24" s="431"/>
      <c r="AG24" s="431"/>
      <c r="AH24" s="431"/>
      <c r="AI24" s="431"/>
      <c r="AJ24" s="431"/>
      <c r="AK24" s="431"/>
      <c r="AL24" s="431"/>
      <c r="AM24" s="431"/>
      <c r="AN24" s="431"/>
      <c r="AO24" s="431"/>
      <c r="AP24" s="431"/>
      <c r="AQ24" s="519" t="s">
        <v>592</v>
      </c>
      <c r="AR24" s="365"/>
      <c r="AS24" s="365"/>
      <c r="AT24" s="365"/>
      <c r="AU24" s="365"/>
      <c r="AV24" s="365"/>
      <c r="AW24" s="365"/>
      <c r="AX24" s="365"/>
      <c r="AY24" s="365"/>
      <c r="AZ24" s="365"/>
      <c r="BA24" s="365"/>
      <c r="BB24" s="365"/>
      <c r="BC24" s="398">
        <v>2582620</v>
      </c>
      <c r="BD24" s="399"/>
      <c r="BE24" s="399"/>
      <c r="BF24" s="399"/>
      <c r="BG24" s="399"/>
      <c r="BH24" s="399"/>
      <c r="BI24" s="399"/>
      <c r="BJ24" s="399"/>
      <c r="BK24" s="399"/>
      <c r="BL24" s="399"/>
      <c r="BM24" s="399"/>
      <c r="BN24" s="399"/>
      <c r="BO24" s="399"/>
      <c r="BP24" s="399"/>
      <c r="BQ24" s="399"/>
      <c r="BR24" s="399"/>
      <c r="BS24" s="399"/>
      <c r="BT24" s="399"/>
      <c r="BU24" s="399"/>
      <c r="BV24" s="400"/>
      <c r="BW24" s="398">
        <v>4855540</v>
      </c>
      <c r="BX24" s="399"/>
      <c r="BY24" s="399"/>
      <c r="BZ24" s="399"/>
      <c r="CA24" s="399"/>
      <c r="CB24" s="399"/>
      <c r="CC24" s="399"/>
      <c r="CD24" s="399"/>
      <c r="CE24" s="399"/>
      <c r="CF24" s="399"/>
      <c r="CG24" s="399"/>
      <c r="CH24" s="399"/>
      <c r="CI24" s="399"/>
      <c r="CJ24" s="400"/>
      <c r="CK24" s="398">
        <v>0</v>
      </c>
      <c r="CL24" s="400"/>
    </row>
    <row r="25" spans="1:90" s="90" customFormat="1" ht="45.75" customHeight="1" x14ac:dyDescent="0.2">
      <c r="A25" s="369" t="s">
        <v>12</v>
      </c>
      <c r="B25" s="369"/>
      <c r="C25" s="369"/>
      <c r="D25" s="369"/>
      <c r="E25" s="369"/>
      <c r="F25" s="369"/>
      <c r="G25" s="458" t="s">
        <v>585</v>
      </c>
      <c r="H25" s="404"/>
      <c r="I25" s="404"/>
      <c r="J25" s="404"/>
      <c r="K25" s="404"/>
      <c r="L25" s="404"/>
      <c r="M25" s="404"/>
      <c r="N25" s="404"/>
      <c r="O25" s="404"/>
      <c r="P25" s="404"/>
      <c r="Q25" s="404"/>
      <c r="R25" s="404"/>
      <c r="S25" s="404"/>
      <c r="T25" s="404"/>
      <c r="U25" s="404"/>
      <c r="V25" s="404"/>
      <c r="W25" s="404"/>
      <c r="X25" s="404"/>
      <c r="Y25" s="404"/>
      <c r="Z25" s="404"/>
      <c r="AA25" s="404"/>
      <c r="AB25" s="405"/>
      <c r="AC25" s="431" t="s">
        <v>588</v>
      </c>
      <c r="AD25" s="431"/>
      <c r="AE25" s="431"/>
      <c r="AF25" s="431"/>
      <c r="AG25" s="431"/>
      <c r="AH25" s="431"/>
      <c r="AI25" s="431"/>
      <c r="AJ25" s="431"/>
      <c r="AK25" s="431"/>
      <c r="AL25" s="431"/>
      <c r="AM25" s="431"/>
      <c r="AN25" s="431"/>
      <c r="AO25" s="431"/>
      <c r="AP25" s="431"/>
      <c r="AQ25" s="519" t="s">
        <v>593</v>
      </c>
      <c r="AR25" s="365"/>
      <c r="AS25" s="365"/>
      <c r="AT25" s="365"/>
      <c r="AU25" s="365"/>
      <c r="AV25" s="365"/>
      <c r="AW25" s="365"/>
      <c r="AX25" s="365"/>
      <c r="AY25" s="365"/>
      <c r="AZ25" s="365"/>
      <c r="BA25" s="365"/>
      <c r="BB25" s="365"/>
      <c r="BC25" s="398">
        <v>270000</v>
      </c>
      <c r="BD25" s="399"/>
      <c r="BE25" s="399"/>
      <c r="BF25" s="399"/>
      <c r="BG25" s="399"/>
      <c r="BH25" s="399"/>
      <c r="BI25" s="399"/>
      <c r="BJ25" s="399"/>
      <c r="BK25" s="399"/>
      <c r="BL25" s="399"/>
      <c r="BM25" s="399"/>
      <c r="BN25" s="399"/>
      <c r="BO25" s="399"/>
      <c r="BP25" s="399"/>
      <c r="BQ25" s="399"/>
      <c r="BR25" s="399"/>
      <c r="BS25" s="399"/>
      <c r="BT25" s="399"/>
      <c r="BU25" s="399"/>
      <c r="BV25" s="400"/>
      <c r="BW25" s="398">
        <v>113400</v>
      </c>
      <c r="BX25" s="399"/>
      <c r="BY25" s="399"/>
      <c r="BZ25" s="399"/>
      <c r="CA25" s="399"/>
      <c r="CB25" s="399"/>
      <c r="CC25" s="399"/>
      <c r="CD25" s="399"/>
      <c r="CE25" s="399"/>
      <c r="CF25" s="399"/>
      <c r="CG25" s="399"/>
      <c r="CH25" s="399"/>
      <c r="CI25" s="399"/>
      <c r="CJ25" s="400"/>
      <c r="CK25" s="398">
        <v>0</v>
      </c>
      <c r="CL25" s="400"/>
    </row>
    <row r="26" spans="1:90" s="72" customFormat="1" hidden="1" x14ac:dyDescent="0.2">
      <c r="A26" s="369" t="s">
        <v>11</v>
      </c>
      <c r="B26" s="369"/>
      <c r="C26" s="369"/>
      <c r="D26" s="369"/>
      <c r="E26" s="369"/>
      <c r="F26" s="369"/>
      <c r="G26" s="370"/>
      <c r="H26" s="370"/>
      <c r="I26" s="370"/>
      <c r="J26" s="370"/>
      <c r="K26" s="370"/>
      <c r="L26" s="370"/>
      <c r="M26" s="370"/>
      <c r="N26" s="370"/>
      <c r="O26" s="370"/>
      <c r="P26" s="370"/>
      <c r="Q26" s="370"/>
      <c r="R26" s="370"/>
      <c r="S26" s="370"/>
      <c r="T26" s="370"/>
      <c r="U26" s="370"/>
      <c r="V26" s="370"/>
      <c r="W26" s="370"/>
      <c r="X26" s="370"/>
      <c r="Y26" s="370"/>
      <c r="Z26" s="370"/>
      <c r="AA26" s="370"/>
      <c r="AB26" s="370"/>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98"/>
      <c r="BD26" s="399"/>
      <c r="BE26" s="399"/>
      <c r="BF26" s="399"/>
      <c r="BG26" s="399"/>
      <c r="BH26" s="399"/>
      <c r="BI26" s="399"/>
      <c r="BJ26" s="399"/>
      <c r="BK26" s="399"/>
      <c r="BL26" s="399"/>
      <c r="BM26" s="399"/>
      <c r="BN26" s="399"/>
      <c r="BO26" s="399"/>
      <c r="BP26" s="399"/>
      <c r="BQ26" s="399"/>
      <c r="BR26" s="399"/>
      <c r="BS26" s="399"/>
      <c r="BT26" s="399"/>
      <c r="BU26" s="399"/>
      <c r="BV26" s="400"/>
      <c r="BW26" s="398"/>
      <c r="BX26" s="399"/>
      <c r="BY26" s="399"/>
      <c r="BZ26" s="399"/>
      <c r="CA26" s="399"/>
      <c r="CB26" s="399"/>
      <c r="CC26" s="399"/>
      <c r="CD26" s="399"/>
      <c r="CE26" s="399"/>
      <c r="CF26" s="399"/>
      <c r="CG26" s="399"/>
      <c r="CH26" s="399"/>
      <c r="CI26" s="399"/>
      <c r="CJ26" s="400"/>
      <c r="CK26" s="398"/>
      <c r="CL26" s="400"/>
    </row>
    <row r="27" spans="1:90" s="72" customFormat="1" hidden="1" x14ac:dyDescent="0.2">
      <c r="A27" s="369" t="s">
        <v>12</v>
      </c>
      <c r="B27" s="369"/>
      <c r="C27" s="369"/>
      <c r="D27" s="369"/>
      <c r="E27" s="369"/>
      <c r="F27" s="369"/>
      <c r="G27" s="370"/>
      <c r="H27" s="370"/>
      <c r="I27" s="370"/>
      <c r="J27" s="370"/>
      <c r="K27" s="370"/>
      <c r="L27" s="370"/>
      <c r="M27" s="370"/>
      <c r="N27" s="370"/>
      <c r="O27" s="370"/>
      <c r="P27" s="370"/>
      <c r="Q27" s="370"/>
      <c r="R27" s="370"/>
      <c r="S27" s="370"/>
      <c r="T27" s="370"/>
      <c r="U27" s="370"/>
      <c r="V27" s="370"/>
      <c r="W27" s="370"/>
      <c r="X27" s="370"/>
      <c r="Y27" s="370"/>
      <c r="Z27" s="370"/>
      <c r="AA27" s="370"/>
      <c r="AB27" s="370"/>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98"/>
      <c r="BD27" s="399"/>
      <c r="BE27" s="399"/>
      <c r="BF27" s="399"/>
      <c r="BG27" s="399"/>
      <c r="BH27" s="399"/>
      <c r="BI27" s="399"/>
      <c r="BJ27" s="399"/>
      <c r="BK27" s="399"/>
      <c r="BL27" s="399"/>
      <c r="BM27" s="399"/>
      <c r="BN27" s="399"/>
      <c r="BO27" s="399"/>
      <c r="BP27" s="399"/>
      <c r="BQ27" s="399"/>
      <c r="BR27" s="399"/>
      <c r="BS27" s="399"/>
      <c r="BT27" s="399"/>
      <c r="BU27" s="399"/>
      <c r="BV27" s="400"/>
      <c r="BW27" s="398"/>
      <c r="BX27" s="399"/>
      <c r="BY27" s="399"/>
      <c r="BZ27" s="399"/>
      <c r="CA27" s="399"/>
      <c r="CB27" s="399"/>
      <c r="CC27" s="399"/>
      <c r="CD27" s="399"/>
      <c r="CE27" s="399"/>
      <c r="CF27" s="399"/>
      <c r="CG27" s="399"/>
      <c r="CH27" s="399"/>
      <c r="CI27" s="399"/>
      <c r="CJ27" s="400"/>
      <c r="CK27" s="398"/>
      <c r="CL27" s="400"/>
    </row>
    <row r="28" spans="1:90" s="72" customFormat="1" x14ac:dyDescent="0.2">
      <c r="A28" s="487" t="s">
        <v>371</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3"/>
      <c r="AC28" s="454" t="s">
        <v>36</v>
      </c>
      <c r="AD28" s="454"/>
      <c r="AE28" s="454"/>
      <c r="AF28" s="454"/>
      <c r="AG28" s="454"/>
      <c r="AH28" s="454"/>
      <c r="AI28" s="454"/>
      <c r="AJ28" s="454"/>
      <c r="AK28" s="454"/>
      <c r="AL28" s="454"/>
      <c r="AM28" s="454"/>
      <c r="AN28" s="454"/>
      <c r="AO28" s="454"/>
      <c r="AP28" s="454"/>
      <c r="AQ28" s="454" t="s">
        <v>36</v>
      </c>
      <c r="AR28" s="454"/>
      <c r="AS28" s="454"/>
      <c r="AT28" s="454"/>
      <c r="AU28" s="454"/>
      <c r="AV28" s="454"/>
      <c r="AW28" s="454"/>
      <c r="AX28" s="454"/>
      <c r="AY28" s="454"/>
      <c r="AZ28" s="454"/>
      <c r="BA28" s="454"/>
      <c r="BB28" s="454"/>
      <c r="BC28" s="435">
        <f>SUM(BC23:BV25)</f>
        <v>8196890</v>
      </c>
      <c r="BD28" s="436"/>
      <c r="BE28" s="436"/>
      <c r="BF28" s="436"/>
      <c r="BG28" s="436"/>
      <c r="BH28" s="436"/>
      <c r="BI28" s="436"/>
      <c r="BJ28" s="436"/>
      <c r="BK28" s="436"/>
      <c r="BL28" s="436"/>
      <c r="BM28" s="436"/>
      <c r="BN28" s="436"/>
      <c r="BO28" s="436"/>
      <c r="BP28" s="436"/>
      <c r="BQ28" s="436"/>
      <c r="BR28" s="436"/>
      <c r="BS28" s="436"/>
      <c r="BT28" s="436"/>
      <c r="BU28" s="436"/>
      <c r="BV28" s="437"/>
      <c r="BW28" s="435">
        <f>SUM(BW23:CJ25)</f>
        <v>4968940</v>
      </c>
      <c r="BX28" s="436"/>
      <c r="BY28" s="436"/>
      <c r="BZ28" s="436"/>
      <c r="CA28" s="436"/>
      <c r="CB28" s="436"/>
      <c r="CC28" s="436"/>
      <c r="CD28" s="436"/>
      <c r="CE28" s="436"/>
      <c r="CF28" s="436"/>
      <c r="CG28" s="436"/>
      <c r="CH28" s="436"/>
      <c r="CI28" s="436"/>
      <c r="CJ28" s="437"/>
      <c r="CK28" s="435">
        <f>SUM(CK23:CL25)</f>
        <v>0</v>
      </c>
      <c r="CL28" s="437"/>
    </row>
    <row r="29" spans="1:90" s="72" customFormat="1" ht="15" customHeight="1" x14ac:dyDescent="0.2">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row>
    <row r="30" spans="1:90" s="72" customFormat="1" ht="15" customHeight="1" x14ac:dyDescent="0.2">
      <c r="A30" s="57"/>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row>
  </sheetData>
  <mergeCells count="67">
    <mergeCell ref="BN1:CL1"/>
    <mergeCell ref="BN3:CL9"/>
    <mergeCell ref="A11:CL11"/>
    <mergeCell ref="A13:AB14"/>
    <mergeCell ref="AC13:BA14"/>
    <mergeCell ref="BB13:BS14"/>
    <mergeCell ref="BT13:CL14"/>
    <mergeCell ref="A15:AB15"/>
    <mergeCell ref="AC15:BA15"/>
    <mergeCell ref="BB15:BS15"/>
    <mergeCell ref="BT15:CL15"/>
    <mergeCell ref="A17:CL17"/>
    <mergeCell ref="BW19:CJ21"/>
    <mergeCell ref="CK19:CL21"/>
    <mergeCell ref="A22:F22"/>
    <mergeCell ref="G22:AB22"/>
    <mergeCell ref="AC22:AP22"/>
    <mergeCell ref="AQ22:BB22"/>
    <mergeCell ref="BC22:BV22"/>
    <mergeCell ref="BW22:CJ22"/>
    <mergeCell ref="CK22:CL22"/>
    <mergeCell ref="A19:F21"/>
    <mergeCell ref="G19:AB21"/>
    <mergeCell ref="AC19:AP21"/>
    <mergeCell ref="AQ19:BB21"/>
    <mergeCell ref="BC19:BV21"/>
    <mergeCell ref="CK23:CL23"/>
    <mergeCell ref="A24:F24"/>
    <mergeCell ref="G24:AB24"/>
    <mergeCell ref="AC24:AP24"/>
    <mergeCell ref="AQ24:BB24"/>
    <mergeCell ref="BC24:BV24"/>
    <mergeCell ref="BW24:CJ24"/>
    <mergeCell ref="CK24:CL24"/>
    <mergeCell ref="A23:F23"/>
    <mergeCell ref="G23:AB23"/>
    <mergeCell ref="AC23:AP23"/>
    <mergeCell ref="AQ23:BB23"/>
    <mergeCell ref="BC23:BV23"/>
    <mergeCell ref="BW23:CJ23"/>
    <mergeCell ref="BW26:CJ26"/>
    <mergeCell ref="CK26:CL26"/>
    <mergeCell ref="CK25:CL25"/>
    <mergeCell ref="A25:F25"/>
    <mergeCell ref="G25:AB25"/>
    <mergeCell ref="AC25:AP25"/>
    <mergeCell ref="AQ25:BB25"/>
    <mergeCell ref="BC25:BV25"/>
    <mergeCell ref="BW25:CJ25"/>
    <mergeCell ref="A26:F26"/>
    <mergeCell ref="G26:AB26"/>
    <mergeCell ref="AC26:AP26"/>
    <mergeCell ref="AQ26:BB26"/>
    <mergeCell ref="BC26:BV26"/>
    <mergeCell ref="CK27:CL27"/>
    <mergeCell ref="A28:AB28"/>
    <mergeCell ref="AC28:AP28"/>
    <mergeCell ref="AQ28:BB28"/>
    <mergeCell ref="BC28:BV28"/>
    <mergeCell ref="BW28:CJ28"/>
    <mergeCell ref="CK28:CL28"/>
    <mergeCell ref="A27:F27"/>
    <mergeCell ref="G27:AB27"/>
    <mergeCell ref="AC27:AP27"/>
    <mergeCell ref="AQ27:BB27"/>
    <mergeCell ref="BC27:BV27"/>
    <mergeCell ref="BW27:CJ27"/>
  </mergeCells>
  <pageMargins left="0.78740157480314965" right="0.78740157480314965" top="1.1811023622047245" bottom="0.39370078740157483" header="0" footer="0"/>
  <pageSetup paperSize="9" scale="8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3CAEC-C385-4A63-BB73-39379A20A88B}">
  <dimension ref="A1:DB23"/>
  <sheetViews>
    <sheetView view="pageBreakPreview" zoomScaleNormal="100" zoomScaleSheetLayoutView="100" workbookViewId="0">
      <selection activeCell="AD28" sqref="AD28"/>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13" width="0.85546875" style="56"/>
    <col min="14" max="16" width="0.85546875" style="56" customWidth="1"/>
    <col min="17" max="21" width="0.85546875" style="56"/>
    <col min="22" max="22" width="2.140625" style="56" customWidth="1"/>
    <col min="23" max="23" width="0.85546875" style="56"/>
    <col min="24" max="24" width="25.140625" style="56" customWidth="1"/>
    <col min="25" max="47" width="0.85546875" style="56"/>
    <col min="48" max="48" width="2.85546875" style="56" customWidth="1"/>
    <col min="49" max="56" width="0.85546875" style="56"/>
    <col min="57" max="57" width="8" style="56" customWidth="1"/>
    <col min="58" max="66" width="0.85546875" style="56"/>
    <col min="67" max="67" width="11.7109375" style="56" customWidth="1"/>
    <col min="68" max="68" width="5.85546875" style="56" hidden="1" customWidth="1"/>
    <col min="69" max="82" width="0.85546875" style="56" customWidth="1"/>
    <col min="83" max="256" width="0.85546875" style="56"/>
    <col min="257" max="257" width="1.5703125" style="56" customWidth="1"/>
    <col min="258" max="258" width="0.85546875" style="56"/>
    <col min="259" max="259" width="0.42578125" style="56" customWidth="1"/>
    <col min="260" max="261" width="0" style="56" hidden="1" customWidth="1"/>
    <col min="262" max="277" width="0.85546875" style="56"/>
    <col min="278" max="278" width="2.140625" style="56" customWidth="1"/>
    <col min="279" max="279" width="0.85546875" style="56"/>
    <col min="280" max="280" width="25.140625" style="56" customWidth="1"/>
    <col min="281" max="303" width="0.85546875" style="56"/>
    <col min="304" max="304" width="2.85546875" style="56" customWidth="1"/>
    <col min="305" max="312" width="0.85546875" style="56"/>
    <col min="313" max="313" width="8" style="56" customWidth="1"/>
    <col min="314" max="322" width="0.85546875" style="56"/>
    <col min="323" max="323" width="11.7109375" style="56" customWidth="1"/>
    <col min="324" max="324" width="0" style="56" hidden="1" customWidth="1"/>
    <col min="325" max="512" width="0.85546875" style="56"/>
    <col min="513" max="513" width="1.5703125" style="56" customWidth="1"/>
    <col min="514" max="514" width="0.85546875" style="56"/>
    <col min="515" max="515" width="0.42578125" style="56" customWidth="1"/>
    <col min="516" max="517" width="0" style="56" hidden="1" customWidth="1"/>
    <col min="518" max="533" width="0.85546875" style="56"/>
    <col min="534" max="534" width="2.140625" style="56" customWidth="1"/>
    <col min="535" max="535" width="0.85546875" style="56"/>
    <col min="536" max="536" width="25.140625" style="56" customWidth="1"/>
    <col min="537" max="559" width="0.85546875" style="56"/>
    <col min="560" max="560" width="2.85546875" style="56" customWidth="1"/>
    <col min="561" max="568" width="0.85546875" style="56"/>
    <col min="569" max="569" width="8" style="56" customWidth="1"/>
    <col min="570" max="578" width="0.85546875" style="56"/>
    <col min="579" max="579" width="11.7109375" style="56" customWidth="1"/>
    <col min="580" max="580" width="0" style="56" hidden="1" customWidth="1"/>
    <col min="581" max="768" width="0.85546875" style="56"/>
    <col min="769" max="769" width="1.5703125" style="56" customWidth="1"/>
    <col min="770" max="770" width="0.85546875" style="56"/>
    <col min="771" max="771" width="0.42578125" style="56" customWidth="1"/>
    <col min="772" max="773" width="0" style="56" hidden="1" customWidth="1"/>
    <col min="774" max="789" width="0.85546875" style="56"/>
    <col min="790" max="790" width="2.140625" style="56" customWidth="1"/>
    <col min="791" max="791" width="0.85546875" style="56"/>
    <col min="792" max="792" width="25.140625" style="56" customWidth="1"/>
    <col min="793" max="815" width="0.85546875" style="56"/>
    <col min="816" max="816" width="2.85546875" style="56" customWidth="1"/>
    <col min="817" max="824" width="0.85546875" style="56"/>
    <col min="825" max="825" width="8" style="56" customWidth="1"/>
    <col min="826" max="834" width="0.85546875" style="56"/>
    <col min="835" max="835" width="11.7109375" style="56" customWidth="1"/>
    <col min="836" max="836" width="0" style="56" hidden="1" customWidth="1"/>
    <col min="837" max="1024" width="0.85546875" style="56"/>
    <col min="1025" max="1025" width="1.5703125" style="56" customWidth="1"/>
    <col min="1026" max="1026" width="0.85546875" style="56"/>
    <col min="1027" max="1027" width="0.42578125" style="56" customWidth="1"/>
    <col min="1028" max="1029" width="0" style="56" hidden="1" customWidth="1"/>
    <col min="1030" max="1045" width="0.85546875" style="56"/>
    <col min="1046" max="1046" width="2.140625" style="56" customWidth="1"/>
    <col min="1047" max="1047" width="0.85546875" style="56"/>
    <col min="1048" max="1048" width="25.140625" style="56" customWidth="1"/>
    <col min="1049" max="1071" width="0.85546875" style="56"/>
    <col min="1072" max="1072" width="2.85546875" style="56" customWidth="1"/>
    <col min="1073" max="1080" width="0.85546875" style="56"/>
    <col min="1081" max="1081" width="8" style="56" customWidth="1"/>
    <col min="1082" max="1090" width="0.85546875" style="56"/>
    <col min="1091" max="1091" width="11.7109375" style="56" customWidth="1"/>
    <col min="1092" max="1092" width="0" style="56" hidden="1" customWidth="1"/>
    <col min="1093" max="1280" width="0.85546875" style="56"/>
    <col min="1281" max="1281" width="1.5703125" style="56" customWidth="1"/>
    <col min="1282" max="1282" width="0.85546875" style="56"/>
    <col min="1283" max="1283" width="0.42578125" style="56" customWidth="1"/>
    <col min="1284" max="1285" width="0" style="56" hidden="1" customWidth="1"/>
    <col min="1286" max="1301" width="0.85546875" style="56"/>
    <col min="1302" max="1302" width="2.140625" style="56" customWidth="1"/>
    <col min="1303" max="1303" width="0.85546875" style="56"/>
    <col min="1304" max="1304" width="25.140625" style="56" customWidth="1"/>
    <col min="1305" max="1327" width="0.85546875" style="56"/>
    <col min="1328" max="1328" width="2.85546875" style="56" customWidth="1"/>
    <col min="1329" max="1336" width="0.85546875" style="56"/>
    <col min="1337" max="1337" width="8" style="56" customWidth="1"/>
    <col min="1338" max="1346" width="0.85546875" style="56"/>
    <col min="1347" max="1347" width="11.7109375" style="56" customWidth="1"/>
    <col min="1348" max="1348" width="0" style="56" hidden="1" customWidth="1"/>
    <col min="1349" max="1536" width="0.85546875" style="56"/>
    <col min="1537" max="1537" width="1.5703125" style="56" customWidth="1"/>
    <col min="1538" max="1538" width="0.85546875" style="56"/>
    <col min="1539" max="1539" width="0.42578125" style="56" customWidth="1"/>
    <col min="1540" max="1541" width="0" style="56" hidden="1" customWidth="1"/>
    <col min="1542" max="1557" width="0.85546875" style="56"/>
    <col min="1558" max="1558" width="2.140625" style="56" customWidth="1"/>
    <col min="1559" max="1559" width="0.85546875" style="56"/>
    <col min="1560" max="1560" width="25.140625" style="56" customWidth="1"/>
    <col min="1561" max="1583" width="0.85546875" style="56"/>
    <col min="1584" max="1584" width="2.85546875" style="56" customWidth="1"/>
    <col min="1585" max="1592" width="0.85546875" style="56"/>
    <col min="1593" max="1593" width="8" style="56" customWidth="1"/>
    <col min="1594" max="1602" width="0.85546875" style="56"/>
    <col min="1603" max="1603" width="11.7109375" style="56" customWidth="1"/>
    <col min="1604" max="1604" width="0" style="56" hidden="1" customWidth="1"/>
    <col min="1605" max="1792" width="0.85546875" style="56"/>
    <col min="1793" max="1793" width="1.5703125" style="56" customWidth="1"/>
    <col min="1794" max="1794" width="0.85546875" style="56"/>
    <col min="1795" max="1795" width="0.42578125" style="56" customWidth="1"/>
    <col min="1796" max="1797" width="0" style="56" hidden="1" customWidth="1"/>
    <col min="1798" max="1813" width="0.85546875" style="56"/>
    <col min="1814" max="1814" width="2.140625" style="56" customWidth="1"/>
    <col min="1815" max="1815" width="0.85546875" style="56"/>
    <col min="1816" max="1816" width="25.140625" style="56" customWidth="1"/>
    <col min="1817" max="1839" width="0.85546875" style="56"/>
    <col min="1840" max="1840" width="2.85546875" style="56" customWidth="1"/>
    <col min="1841" max="1848" width="0.85546875" style="56"/>
    <col min="1849" max="1849" width="8" style="56" customWidth="1"/>
    <col min="1850" max="1858" width="0.85546875" style="56"/>
    <col min="1859" max="1859" width="11.7109375" style="56" customWidth="1"/>
    <col min="1860" max="1860" width="0" style="56" hidden="1" customWidth="1"/>
    <col min="1861" max="2048" width="0.85546875" style="56"/>
    <col min="2049" max="2049" width="1.5703125" style="56" customWidth="1"/>
    <col min="2050" max="2050" width="0.85546875" style="56"/>
    <col min="2051" max="2051" width="0.42578125" style="56" customWidth="1"/>
    <col min="2052" max="2053" width="0" style="56" hidden="1" customWidth="1"/>
    <col min="2054" max="2069" width="0.85546875" style="56"/>
    <col min="2070" max="2070" width="2.140625" style="56" customWidth="1"/>
    <col min="2071" max="2071" width="0.85546875" style="56"/>
    <col min="2072" max="2072" width="25.140625" style="56" customWidth="1"/>
    <col min="2073" max="2095" width="0.85546875" style="56"/>
    <col min="2096" max="2096" width="2.85546875" style="56" customWidth="1"/>
    <col min="2097" max="2104" width="0.85546875" style="56"/>
    <col min="2105" max="2105" width="8" style="56" customWidth="1"/>
    <col min="2106" max="2114" width="0.85546875" style="56"/>
    <col min="2115" max="2115" width="11.7109375" style="56" customWidth="1"/>
    <col min="2116" max="2116" width="0" style="56" hidden="1" customWidth="1"/>
    <col min="2117" max="2304" width="0.85546875" style="56"/>
    <col min="2305" max="2305" width="1.5703125" style="56" customWidth="1"/>
    <col min="2306" max="2306" width="0.85546875" style="56"/>
    <col min="2307" max="2307" width="0.42578125" style="56" customWidth="1"/>
    <col min="2308" max="2309" width="0" style="56" hidden="1" customWidth="1"/>
    <col min="2310" max="2325" width="0.85546875" style="56"/>
    <col min="2326" max="2326" width="2.140625" style="56" customWidth="1"/>
    <col min="2327" max="2327" width="0.85546875" style="56"/>
    <col min="2328" max="2328" width="25.140625" style="56" customWidth="1"/>
    <col min="2329" max="2351" width="0.85546875" style="56"/>
    <col min="2352" max="2352" width="2.85546875" style="56" customWidth="1"/>
    <col min="2353" max="2360" width="0.85546875" style="56"/>
    <col min="2361" max="2361" width="8" style="56" customWidth="1"/>
    <col min="2362" max="2370" width="0.85546875" style="56"/>
    <col min="2371" max="2371" width="11.7109375" style="56" customWidth="1"/>
    <col min="2372" max="2372" width="0" style="56" hidden="1" customWidth="1"/>
    <col min="2373" max="2560" width="0.85546875" style="56"/>
    <col min="2561" max="2561" width="1.5703125" style="56" customWidth="1"/>
    <col min="2562" max="2562" width="0.85546875" style="56"/>
    <col min="2563" max="2563" width="0.42578125" style="56" customWidth="1"/>
    <col min="2564" max="2565" width="0" style="56" hidden="1" customWidth="1"/>
    <col min="2566" max="2581" width="0.85546875" style="56"/>
    <col min="2582" max="2582" width="2.140625" style="56" customWidth="1"/>
    <col min="2583" max="2583" width="0.85546875" style="56"/>
    <col min="2584" max="2584" width="25.140625" style="56" customWidth="1"/>
    <col min="2585" max="2607" width="0.85546875" style="56"/>
    <col min="2608" max="2608" width="2.85546875" style="56" customWidth="1"/>
    <col min="2609" max="2616" width="0.85546875" style="56"/>
    <col min="2617" max="2617" width="8" style="56" customWidth="1"/>
    <col min="2618" max="2626" width="0.85546875" style="56"/>
    <col min="2627" max="2627" width="11.7109375" style="56" customWidth="1"/>
    <col min="2628" max="2628" width="0" style="56" hidden="1" customWidth="1"/>
    <col min="2629" max="2816" width="0.85546875" style="56"/>
    <col min="2817" max="2817" width="1.5703125" style="56" customWidth="1"/>
    <col min="2818" max="2818" width="0.85546875" style="56"/>
    <col min="2819" max="2819" width="0.42578125" style="56" customWidth="1"/>
    <col min="2820" max="2821" width="0" style="56" hidden="1" customWidth="1"/>
    <col min="2822" max="2837" width="0.85546875" style="56"/>
    <col min="2838" max="2838" width="2.140625" style="56" customWidth="1"/>
    <col min="2839" max="2839" width="0.85546875" style="56"/>
    <col min="2840" max="2840" width="25.140625" style="56" customWidth="1"/>
    <col min="2841" max="2863" width="0.85546875" style="56"/>
    <col min="2864" max="2864" width="2.85546875" style="56" customWidth="1"/>
    <col min="2865" max="2872" width="0.85546875" style="56"/>
    <col min="2873" max="2873" width="8" style="56" customWidth="1"/>
    <col min="2874" max="2882" width="0.85546875" style="56"/>
    <col min="2883" max="2883" width="11.7109375" style="56" customWidth="1"/>
    <col min="2884" max="2884" width="0" style="56" hidden="1" customWidth="1"/>
    <col min="2885" max="3072" width="0.85546875" style="56"/>
    <col min="3073" max="3073" width="1.5703125" style="56" customWidth="1"/>
    <col min="3074" max="3074" width="0.85546875" style="56"/>
    <col min="3075" max="3075" width="0.42578125" style="56" customWidth="1"/>
    <col min="3076" max="3077" width="0" style="56" hidden="1" customWidth="1"/>
    <col min="3078" max="3093" width="0.85546875" style="56"/>
    <col min="3094" max="3094" width="2.140625" style="56" customWidth="1"/>
    <col min="3095" max="3095" width="0.85546875" style="56"/>
    <col min="3096" max="3096" width="25.140625" style="56" customWidth="1"/>
    <col min="3097" max="3119" width="0.85546875" style="56"/>
    <col min="3120" max="3120" width="2.85546875" style="56" customWidth="1"/>
    <col min="3121" max="3128" width="0.85546875" style="56"/>
    <col min="3129" max="3129" width="8" style="56" customWidth="1"/>
    <col min="3130" max="3138" width="0.85546875" style="56"/>
    <col min="3139" max="3139" width="11.7109375" style="56" customWidth="1"/>
    <col min="3140" max="3140" width="0" style="56" hidden="1" customWidth="1"/>
    <col min="3141" max="3328" width="0.85546875" style="56"/>
    <col min="3329" max="3329" width="1.5703125" style="56" customWidth="1"/>
    <col min="3330" max="3330" width="0.85546875" style="56"/>
    <col min="3331" max="3331" width="0.42578125" style="56" customWidth="1"/>
    <col min="3332" max="3333" width="0" style="56" hidden="1" customWidth="1"/>
    <col min="3334" max="3349" width="0.85546875" style="56"/>
    <col min="3350" max="3350" width="2.140625" style="56" customWidth="1"/>
    <col min="3351" max="3351" width="0.85546875" style="56"/>
    <col min="3352" max="3352" width="25.140625" style="56" customWidth="1"/>
    <col min="3353" max="3375" width="0.85546875" style="56"/>
    <col min="3376" max="3376" width="2.85546875" style="56" customWidth="1"/>
    <col min="3377" max="3384" width="0.85546875" style="56"/>
    <col min="3385" max="3385" width="8" style="56" customWidth="1"/>
    <col min="3386" max="3394" width="0.85546875" style="56"/>
    <col min="3395" max="3395" width="11.7109375" style="56" customWidth="1"/>
    <col min="3396" max="3396" width="0" style="56" hidden="1" customWidth="1"/>
    <col min="3397" max="3584" width="0.85546875" style="56"/>
    <col min="3585" max="3585" width="1.5703125" style="56" customWidth="1"/>
    <col min="3586" max="3586" width="0.85546875" style="56"/>
    <col min="3587" max="3587" width="0.42578125" style="56" customWidth="1"/>
    <col min="3588" max="3589" width="0" style="56" hidden="1" customWidth="1"/>
    <col min="3590" max="3605" width="0.85546875" style="56"/>
    <col min="3606" max="3606" width="2.140625" style="56" customWidth="1"/>
    <col min="3607" max="3607" width="0.85546875" style="56"/>
    <col min="3608" max="3608" width="25.140625" style="56" customWidth="1"/>
    <col min="3609" max="3631" width="0.85546875" style="56"/>
    <col min="3632" max="3632" width="2.85546875" style="56" customWidth="1"/>
    <col min="3633" max="3640" width="0.85546875" style="56"/>
    <col min="3641" max="3641" width="8" style="56" customWidth="1"/>
    <col min="3642" max="3650" width="0.85546875" style="56"/>
    <col min="3651" max="3651" width="11.7109375" style="56" customWidth="1"/>
    <col min="3652" max="3652" width="0" style="56" hidden="1" customWidth="1"/>
    <col min="3653" max="3840" width="0.85546875" style="56"/>
    <col min="3841" max="3841" width="1.5703125" style="56" customWidth="1"/>
    <col min="3842" max="3842" width="0.85546875" style="56"/>
    <col min="3843" max="3843" width="0.42578125" style="56" customWidth="1"/>
    <col min="3844" max="3845" width="0" style="56" hidden="1" customWidth="1"/>
    <col min="3846" max="3861" width="0.85546875" style="56"/>
    <col min="3862" max="3862" width="2.140625" style="56" customWidth="1"/>
    <col min="3863" max="3863" width="0.85546875" style="56"/>
    <col min="3864" max="3864" width="25.140625" style="56" customWidth="1"/>
    <col min="3865" max="3887" width="0.85546875" style="56"/>
    <col min="3888" max="3888" width="2.85546875" style="56" customWidth="1"/>
    <col min="3889" max="3896" width="0.85546875" style="56"/>
    <col min="3897" max="3897" width="8" style="56" customWidth="1"/>
    <col min="3898" max="3906" width="0.85546875" style="56"/>
    <col min="3907" max="3907" width="11.7109375" style="56" customWidth="1"/>
    <col min="3908" max="3908" width="0" style="56" hidden="1" customWidth="1"/>
    <col min="3909" max="4096" width="0.85546875" style="56"/>
    <col min="4097" max="4097" width="1.5703125" style="56" customWidth="1"/>
    <col min="4098" max="4098" width="0.85546875" style="56"/>
    <col min="4099" max="4099" width="0.42578125" style="56" customWidth="1"/>
    <col min="4100" max="4101" width="0" style="56" hidden="1" customWidth="1"/>
    <col min="4102" max="4117" width="0.85546875" style="56"/>
    <col min="4118" max="4118" width="2.140625" style="56" customWidth="1"/>
    <col min="4119" max="4119" width="0.85546875" style="56"/>
    <col min="4120" max="4120" width="25.140625" style="56" customWidth="1"/>
    <col min="4121" max="4143" width="0.85546875" style="56"/>
    <col min="4144" max="4144" width="2.85546875" style="56" customWidth="1"/>
    <col min="4145" max="4152" width="0.85546875" style="56"/>
    <col min="4153" max="4153" width="8" style="56" customWidth="1"/>
    <col min="4154" max="4162" width="0.85546875" style="56"/>
    <col min="4163" max="4163" width="11.7109375" style="56" customWidth="1"/>
    <col min="4164" max="4164" width="0" style="56" hidden="1" customWidth="1"/>
    <col min="4165" max="4352" width="0.85546875" style="56"/>
    <col min="4353" max="4353" width="1.5703125" style="56" customWidth="1"/>
    <col min="4354" max="4354" width="0.85546875" style="56"/>
    <col min="4355" max="4355" width="0.42578125" style="56" customWidth="1"/>
    <col min="4356" max="4357" width="0" style="56" hidden="1" customWidth="1"/>
    <col min="4358" max="4373" width="0.85546875" style="56"/>
    <col min="4374" max="4374" width="2.140625" style="56" customWidth="1"/>
    <col min="4375" max="4375" width="0.85546875" style="56"/>
    <col min="4376" max="4376" width="25.140625" style="56" customWidth="1"/>
    <col min="4377" max="4399" width="0.85546875" style="56"/>
    <col min="4400" max="4400" width="2.85546875" style="56" customWidth="1"/>
    <col min="4401" max="4408" width="0.85546875" style="56"/>
    <col min="4409" max="4409" width="8" style="56" customWidth="1"/>
    <col min="4410" max="4418" width="0.85546875" style="56"/>
    <col min="4419" max="4419" width="11.7109375" style="56" customWidth="1"/>
    <col min="4420" max="4420" width="0" style="56" hidden="1" customWidth="1"/>
    <col min="4421" max="4608" width="0.85546875" style="56"/>
    <col min="4609" max="4609" width="1.5703125" style="56" customWidth="1"/>
    <col min="4610" max="4610" width="0.85546875" style="56"/>
    <col min="4611" max="4611" width="0.42578125" style="56" customWidth="1"/>
    <col min="4612" max="4613" width="0" style="56" hidden="1" customWidth="1"/>
    <col min="4614" max="4629" width="0.85546875" style="56"/>
    <col min="4630" max="4630" width="2.140625" style="56" customWidth="1"/>
    <col min="4631" max="4631" width="0.85546875" style="56"/>
    <col min="4632" max="4632" width="25.140625" style="56" customWidth="1"/>
    <col min="4633" max="4655" width="0.85546875" style="56"/>
    <col min="4656" max="4656" width="2.85546875" style="56" customWidth="1"/>
    <col min="4657" max="4664" width="0.85546875" style="56"/>
    <col min="4665" max="4665" width="8" style="56" customWidth="1"/>
    <col min="4666" max="4674" width="0.85546875" style="56"/>
    <col min="4675" max="4675" width="11.7109375" style="56" customWidth="1"/>
    <col min="4676" max="4676" width="0" style="56" hidden="1" customWidth="1"/>
    <col min="4677" max="4864" width="0.85546875" style="56"/>
    <col min="4865" max="4865" width="1.5703125" style="56" customWidth="1"/>
    <col min="4866" max="4866" width="0.85546875" style="56"/>
    <col min="4867" max="4867" width="0.42578125" style="56" customWidth="1"/>
    <col min="4868" max="4869" width="0" style="56" hidden="1" customWidth="1"/>
    <col min="4870" max="4885" width="0.85546875" style="56"/>
    <col min="4886" max="4886" width="2.140625" style="56" customWidth="1"/>
    <col min="4887" max="4887" width="0.85546875" style="56"/>
    <col min="4888" max="4888" width="25.140625" style="56" customWidth="1"/>
    <col min="4889" max="4911" width="0.85546875" style="56"/>
    <col min="4912" max="4912" width="2.85546875" style="56" customWidth="1"/>
    <col min="4913" max="4920" width="0.85546875" style="56"/>
    <col min="4921" max="4921" width="8" style="56" customWidth="1"/>
    <col min="4922" max="4930" width="0.85546875" style="56"/>
    <col min="4931" max="4931" width="11.7109375" style="56" customWidth="1"/>
    <col min="4932" max="4932" width="0" style="56" hidden="1" customWidth="1"/>
    <col min="4933" max="5120" width="0.85546875" style="56"/>
    <col min="5121" max="5121" width="1.5703125" style="56" customWidth="1"/>
    <col min="5122" max="5122" width="0.85546875" style="56"/>
    <col min="5123" max="5123" width="0.42578125" style="56" customWidth="1"/>
    <col min="5124" max="5125" width="0" style="56" hidden="1" customWidth="1"/>
    <col min="5126" max="5141" width="0.85546875" style="56"/>
    <col min="5142" max="5142" width="2.140625" style="56" customWidth="1"/>
    <col min="5143" max="5143" width="0.85546875" style="56"/>
    <col min="5144" max="5144" width="25.140625" style="56" customWidth="1"/>
    <col min="5145" max="5167" width="0.85546875" style="56"/>
    <col min="5168" max="5168" width="2.85546875" style="56" customWidth="1"/>
    <col min="5169" max="5176" width="0.85546875" style="56"/>
    <col min="5177" max="5177" width="8" style="56" customWidth="1"/>
    <col min="5178" max="5186" width="0.85546875" style="56"/>
    <col min="5187" max="5187" width="11.7109375" style="56" customWidth="1"/>
    <col min="5188" max="5188" width="0" style="56" hidden="1" customWidth="1"/>
    <col min="5189" max="5376" width="0.85546875" style="56"/>
    <col min="5377" max="5377" width="1.5703125" style="56" customWidth="1"/>
    <col min="5378" max="5378" width="0.85546875" style="56"/>
    <col min="5379" max="5379" width="0.42578125" style="56" customWidth="1"/>
    <col min="5380" max="5381" width="0" style="56" hidden="1" customWidth="1"/>
    <col min="5382" max="5397" width="0.85546875" style="56"/>
    <col min="5398" max="5398" width="2.140625" style="56" customWidth="1"/>
    <col min="5399" max="5399" width="0.85546875" style="56"/>
    <col min="5400" max="5400" width="25.140625" style="56" customWidth="1"/>
    <col min="5401" max="5423" width="0.85546875" style="56"/>
    <col min="5424" max="5424" width="2.85546875" style="56" customWidth="1"/>
    <col min="5425" max="5432" width="0.85546875" style="56"/>
    <col min="5433" max="5433" width="8" style="56" customWidth="1"/>
    <col min="5434" max="5442" width="0.85546875" style="56"/>
    <col min="5443" max="5443" width="11.7109375" style="56" customWidth="1"/>
    <col min="5444" max="5444" width="0" style="56" hidden="1" customWidth="1"/>
    <col min="5445" max="5632" width="0.85546875" style="56"/>
    <col min="5633" max="5633" width="1.5703125" style="56" customWidth="1"/>
    <col min="5634" max="5634" width="0.85546875" style="56"/>
    <col min="5635" max="5635" width="0.42578125" style="56" customWidth="1"/>
    <col min="5636" max="5637" width="0" style="56" hidden="1" customWidth="1"/>
    <col min="5638" max="5653" width="0.85546875" style="56"/>
    <col min="5654" max="5654" width="2.140625" style="56" customWidth="1"/>
    <col min="5655" max="5655" width="0.85546875" style="56"/>
    <col min="5656" max="5656" width="25.140625" style="56" customWidth="1"/>
    <col min="5657" max="5679" width="0.85546875" style="56"/>
    <col min="5680" max="5680" width="2.85546875" style="56" customWidth="1"/>
    <col min="5681" max="5688" width="0.85546875" style="56"/>
    <col min="5689" max="5689" width="8" style="56" customWidth="1"/>
    <col min="5690" max="5698" width="0.85546875" style="56"/>
    <col min="5699" max="5699" width="11.7109375" style="56" customWidth="1"/>
    <col min="5700" max="5700" width="0" style="56" hidden="1" customWidth="1"/>
    <col min="5701" max="5888" width="0.85546875" style="56"/>
    <col min="5889" max="5889" width="1.5703125" style="56" customWidth="1"/>
    <col min="5890" max="5890" width="0.85546875" style="56"/>
    <col min="5891" max="5891" width="0.42578125" style="56" customWidth="1"/>
    <col min="5892" max="5893" width="0" style="56" hidden="1" customWidth="1"/>
    <col min="5894" max="5909" width="0.85546875" style="56"/>
    <col min="5910" max="5910" width="2.140625" style="56" customWidth="1"/>
    <col min="5911" max="5911" width="0.85546875" style="56"/>
    <col min="5912" max="5912" width="25.140625" style="56" customWidth="1"/>
    <col min="5913" max="5935" width="0.85546875" style="56"/>
    <col min="5936" max="5936" width="2.85546875" style="56" customWidth="1"/>
    <col min="5937" max="5944" width="0.85546875" style="56"/>
    <col min="5945" max="5945" width="8" style="56" customWidth="1"/>
    <col min="5946" max="5954" width="0.85546875" style="56"/>
    <col min="5955" max="5955" width="11.7109375" style="56" customWidth="1"/>
    <col min="5956" max="5956" width="0" style="56" hidden="1" customWidth="1"/>
    <col min="5957" max="6144" width="0.85546875" style="56"/>
    <col min="6145" max="6145" width="1.5703125" style="56" customWidth="1"/>
    <col min="6146" max="6146" width="0.85546875" style="56"/>
    <col min="6147" max="6147" width="0.42578125" style="56" customWidth="1"/>
    <col min="6148" max="6149" width="0" style="56" hidden="1" customWidth="1"/>
    <col min="6150" max="6165" width="0.85546875" style="56"/>
    <col min="6166" max="6166" width="2.140625" style="56" customWidth="1"/>
    <col min="6167" max="6167" width="0.85546875" style="56"/>
    <col min="6168" max="6168" width="25.140625" style="56" customWidth="1"/>
    <col min="6169" max="6191" width="0.85546875" style="56"/>
    <col min="6192" max="6192" width="2.85546875" style="56" customWidth="1"/>
    <col min="6193" max="6200" width="0.85546875" style="56"/>
    <col min="6201" max="6201" width="8" style="56" customWidth="1"/>
    <col min="6202" max="6210" width="0.85546875" style="56"/>
    <col min="6211" max="6211" width="11.7109375" style="56" customWidth="1"/>
    <col min="6212" max="6212" width="0" style="56" hidden="1" customWidth="1"/>
    <col min="6213" max="6400" width="0.85546875" style="56"/>
    <col min="6401" max="6401" width="1.5703125" style="56" customWidth="1"/>
    <col min="6402" max="6402" width="0.85546875" style="56"/>
    <col min="6403" max="6403" width="0.42578125" style="56" customWidth="1"/>
    <col min="6404" max="6405" width="0" style="56" hidden="1" customWidth="1"/>
    <col min="6406" max="6421" width="0.85546875" style="56"/>
    <col min="6422" max="6422" width="2.140625" style="56" customWidth="1"/>
    <col min="6423" max="6423" width="0.85546875" style="56"/>
    <col min="6424" max="6424" width="25.140625" style="56" customWidth="1"/>
    <col min="6425" max="6447" width="0.85546875" style="56"/>
    <col min="6448" max="6448" width="2.85546875" style="56" customWidth="1"/>
    <col min="6449" max="6456" width="0.85546875" style="56"/>
    <col min="6457" max="6457" width="8" style="56" customWidth="1"/>
    <col min="6458" max="6466" width="0.85546875" style="56"/>
    <col min="6467" max="6467" width="11.7109375" style="56" customWidth="1"/>
    <col min="6468" max="6468" width="0" style="56" hidden="1" customWidth="1"/>
    <col min="6469" max="6656" width="0.85546875" style="56"/>
    <col min="6657" max="6657" width="1.5703125" style="56" customWidth="1"/>
    <col min="6658" max="6658" width="0.85546875" style="56"/>
    <col min="6659" max="6659" width="0.42578125" style="56" customWidth="1"/>
    <col min="6660" max="6661" width="0" style="56" hidden="1" customWidth="1"/>
    <col min="6662" max="6677" width="0.85546875" style="56"/>
    <col min="6678" max="6678" width="2.140625" style="56" customWidth="1"/>
    <col min="6679" max="6679" width="0.85546875" style="56"/>
    <col min="6680" max="6680" width="25.140625" style="56" customWidth="1"/>
    <col min="6681" max="6703" width="0.85546875" style="56"/>
    <col min="6704" max="6704" width="2.85546875" style="56" customWidth="1"/>
    <col min="6705" max="6712" width="0.85546875" style="56"/>
    <col min="6713" max="6713" width="8" style="56" customWidth="1"/>
    <col min="6714" max="6722" width="0.85546875" style="56"/>
    <col min="6723" max="6723" width="11.7109375" style="56" customWidth="1"/>
    <col min="6724" max="6724" width="0" style="56" hidden="1" customWidth="1"/>
    <col min="6725" max="6912" width="0.85546875" style="56"/>
    <col min="6913" max="6913" width="1.5703125" style="56" customWidth="1"/>
    <col min="6914" max="6914" width="0.85546875" style="56"/>
    <col min="6915" max="6915" width="0.42578125" style="56" customWidth="1"/>
    <col min="6916" max="6917" width="0" style="56" hidden="1" customWidth="1"/>
    <col min="6918" max="6933" width="0.85546875" style="56"/>
    <col min="6934" max="6934" width="2.140625" style="56" customWidth="1"/>
    <col min="6935" max="6935" width="0.85546875" style="56"/>
    <col min="6936" max="6936" width="25.140625" style="56" customWidth="1"/>
    <col min="6937" max="6959" width="0.85546875" style="56"/>
    <col min="6960" max="6960" width="2.85546875" style="56" customWidth="1"/>
    <col min="6961" max="6968" width="0.85546875" style="56"/>
    <col min="6969" max="6969" width="8" style="56" customWidth="1"/>
    <col min="6970" max="6978" width="0.85546875" style="56"/>
    <col min="6979" max="6979" width="11.7109375" style="56" customWidth="1"/>
    <col min="6980" max="6980" width="0" style="56" hidden="1" customWidth="1"/>
    <col min="6981" max="7168" width="0.85546875" style="56"/>
    <col min="7169" max="7169" width="1.5703125" style="56" customWidth="1"/>
    <col min="7170" max="7170" width="0.85546875" style="56"/>
    <col min="7171" max="7171" width="0.42578125" style="56" customWidth="1"/>
    <col min="7172" max="7173" width="0" style="56" hidden="1" customWidth="1"/>
    <col min="7174" max="7189" width="0.85546875" style="56"/>
    <col min="7190" max="7190" width="2.140625" style="56" customWidth="1"/>
    <col min="7191" max="7191" width="0.85546875" style="56"/>
    <col min="7192" max="7192" width="25.140625" style="56" customWidth="1"/>
    <col min="7193" max="7215" width="0.85546875" style="56"/>
    <col min="7216" max="7216" width="2.85546875" style="56" customWidth="1"/>
    <col min="7217" max="7224" width="0.85546875" style="56"/>
    <col min="7225" max="7225" width="8" style="56" customWidth="1"/>
    <col min="7226" max="7234" width="0.85546875" style="56"/>
    <col min="7235" max="7235" width="11.7109375" style="56" customWidth="1"/>
    <col min="7236" max="7236" width="0" style="56" hidden="1" customWidth="1"/>
    <col min="7237" max="7424" width="0.85546875" style="56"/>
    <col min="7425" max="7425" width="1.5703125" style="56" customWidth="1"/>
    <col min="7426" max="7426" width="0.85546875" style="56"/>
    <col min="7427" max="7427" width="0.42578125" style="56" customWidth="1"/>
    <col min="7428" max="7429" width="0" style="56" hidden="1" customWidth="1"/>
    <col min="7430" max="7445" width="0.85546875" style="56"/>
    <col min="7446" max="7446" width="2.140625" style="56" customWidth="1"/>
    <col min="7447" max="7447" width="0.85546875" style="56"/>
    <col min="7448" max="7448" width="25.140625" style="56" customWidth="1"/>
    <col min="7449" max="7471" width="0.85546875" style="56"/>
    <col min="7472" max="7472" width="2.85546875" style="56" customWidth="1"/>
    <col min="7473" max="7480" width="0.85546875" style="56"/>
    <col min="7481" max="7481" width="8" style="56" customWidth="1"/>
    <col min="7482" max="7490" width="0.85546875" style="56"/>
    <col min="7491" max="7491" width="11.7109375" style="56" customWidth="1"/>
    <col min="7492" max="7492" width="0" style="56" hidden="1" customWidth="1"/>
    <col min="7493" max="7680" width="0.85546875" style="56"/>
    <col min="7681" max="7681" width="1.5703125" style="56" customWidth="1"/>
    <col min="7682" max="7682" width="0.85546875" style="56"/>
    <col min="7683" max="7683" width="0.42578125" style="56" customWidth="1"/>
    <col min="7684" max="7685" width="0" style="56" hidden="1" customWidth="1"/>
    <col min="7686" max="7701" width="0.85546875" style="56"/>
    <col min="7702" max="7702" width="2.140625" style="56" customWidth="1"/>
    <col min="7703" max="7703" width="0.85546875" style="56"/>
    <col min="7704" max="7704" width="25.140625" style="56" customWidth="1"/>
    <col min="7705" max="7727" width="0.85546875" style="56"/>
    <col min="7728" max="7728" width="2.85546875" style="56" customWidth="1"/>
    <col min="7729" max="7736" width="0.85546875" style="56"/>
    <col min="7737" max="7737" width="8" style="56" customWidth="1"/>
    <col min="7738" max="7746" width="0.85546875" style="56"/>
    <col min="7747" max="7747" width="11.7109375" style="56" customWidth="1"/>
    <col min="7748" max="7748" width="0" style="56" hidden="1" customWidth="1"/>
    <col min="7749" max="7936" width="0.85546875" style="56"/>
    <col min="7937" max="7937" width="1.5703125" style="56" customWidth="1"/>
    <col min="7938" max="7938" width="0.85546875" style="56"/>
    <col min="7939" max="7939" width="0.42578125" style="56" customWidth="1"/>
    <col min="7940" max="7941" width="0" style="56" hidden="1" customWidth="1"/>
    <col min="7942" max="7957" width="0.85546875" style="56"/>
    <col min="7958" max="7958" width="2.140625" style="56" customWidth="1"/>
    <col min="7959" max="7959" width="0.85546875" style="56"/>
    <col min="7960" max="7960" width="25.140625" style="56" customWidth="1"/>
    <col min="7961" max="7983" width="0.85546875" style="56"/>
    <col min="7984" max="7984" width="2.85546875" style="56" customWidth="1"/>
    <col min="7985" max="7992" width="0.85546875" style="56"/>
    <col min="7993" max="7993" width="8" style="56" customWidth="1"/>
    <col min="7994" max="8002" width="0.85546875" style="56"/>
    <col min="8003" max="8003" width="11.7109375" style="56" customWidth="1"/>
    <col min="8004" max="8004" width="0" style="56" hidden="1" customWidth="1"/>
    <col min="8005" max="8192" width="0.85546875" style="56"/>
    <col min="8193" max="8193" width="1.5703125" style="56" customWidth="1"/>
    <col min="8194" max="8194" width="0.85546875" style="56"/>
    <col min="8195" max="8195" width="0.42578125" style="56" customWidth="1"/>
    <col min="8196" max="8197" width="0" style="56" hidden="1" customWidth="1"/>
    <col min="8198" max="8213" width="0.85546875" style="56"/>
    <col min="8214" max="8214" width="2.140625" style="56" customWidth="1"/>
    <col min="8215" max="8215" width="0.85546875" style="56"/>
    <col min="8216" max="8216" width="25.140625" style="56" customWidth="1"/>
    <col min="8217" max="8239" width="0.85546875" style="56"/>
    <col min="8240" max="8240" width="2.85546875" style="56" customWidth="1"/>
    <col min="8241" max="8248" width="0.85546875" style="56"/>
    <col min="8249" max="8249" width="8" style="56" customWidth="1"/>
    <col min="8250" max="8258" width="0.85546875" style="56"/>
    <col min="8259" max="8259" width="11.7109375" style="56" customWidth="1"/>
    <col min="8260" max="8260" width="0" style="56" hidden="1" customWidth="1"/>
    <col min="8261" max="8448" width="0.85546875" style="56"/>
    <col min="8449" max="8449" width="1.5703125" style="56" customWidth="1"/>
    <col min="8450" max="8450" width="0.85546875" style="56"/>
    <col min="8451" max="8451" width="0.42578125" style="56" customWidth="1"/>
    <col min="8452" max="8453" width="0" style="56" hidden="1" customWidth="1"/>
    <col min="8454" max="8469" width="0.85546875" style="56"/>
    <col min="8470" max="8470" width="2.140625" style="56" customWidth="1"/>
    <col min="8471" max="8471" width="0.85546875" style="56"/>
    <col min="8472" max="8472" width="25.140625" style="56" customWidth="1"/>
    <col min="8473" max="8495" width="0.85546875" style="56"/>
    <col min="8496" max="8496" width="2.85546875" style="56" customWidth="1"/>
    <col min="8497" max="8504" width="0.85546875" style="56"/>
    <col min="8505" max="8505" width="8" style="56" customWidth="1"/>
    <col min="8506" max="8514" width="0.85546875" style="56"/>
    <col min="8515" max="8515" width="11.7109375" style="56" customWidth="1"/>
    <col min="8516" max="8516" width="0" style="56" hidden="1" customWidth="1"/>
    <col min="8517" max="8704" width="0.85546875" style="56"/>
    <col min="8705" max="8705" width="1.5703125" style="56" customWidth="1"/>
    <col min="8706" max="8706" width="0.85546875" style="56"/>
    <col min="8707" max="8707" width="0.42578125" style="56" customWidth="1"/>
    <col min="8708" max="8709" width="0" style="56" hidden="1" customWidth="1"/>
    <col min="8710" max="8725" width="0.85546875" style="56"/>
    <col min="8726" max="8726" width="2.140625" style="56" customWidth="1"/>
    <col min="8727" max="8727" width="0.85546875" style="56"/>
    <col min="8728" max="8728" width="25.140625" style="56" customWidth="1"/>
    <col min="8729" max="8751" width="0.85546875" style="56"/>
    <col min="8752" max="8752" width="2.85546875" style="56" customWidth="1"/>
    <col min="8753" max="8760" width="0.85546875" style="56"/>
    <col min="8761" max="8761" width="8" style="56" customWidth="1"/>
    <col min="8762" max="8770" width="0.85546875" style="56"/>
    <col min="8771" max="8771" width="11.7109375" style="56" customWidth="1"/>
    <col min="8772" max="8772" width="0" style="56" hidden="1" customWidth="1"/>
    <col min="8773" max="8960" width="0.85546875" style="56"/>
    <col min="8961" max="8961" width="1.5703125" style="56" customWidth="1"/>
    <col min="8962" max="8962" width="0.85546875" style="56"/>
    <col min="8963" max="8963" width="0.42578125" style="56" customWidth="1"/>
    <col min="8964" max="8965" width="0" style="56" hidden="1" customWidth="1"/>
    <col min="8966" max="8981" width="0.85546875" style="56"/>
    <col min="8982" max="8982" width="2.140625" style="56" customWidth="1"/>
    <col min="8983" max="8983" width="0.85546875" style="56"/>
    <col min="8984" max="8984" width="25.140625" style="56" customWidth="1"/>
    <col min="8985" max="9007" width="0.85546875" style="56"/>
    <col min="9008" max="9008" width="2.85546875" style="56" customWidth="1"/>
    <col min="9009" max="9016" width="0.85546875" style="56"/>
    <col min="9017" max="9017" width="8" style="56" customWidth="1"/>
    <col min="9018" max="9026" width="0.85546875" style="56"/>
    <col min="9027" max="9027" width="11.7109375" style="56" customWidth="1"/>
    <col min="9028" max="9028" width="0" style="56" hidden="1" customWidth="1"/>
    <col min="9029" max="9216" width="0.85546875" style="56"/>
    <col min="9217" max="9217" width="1.5703125" style="56" customWidth="1"/>
    <col min="9218" max="9218" width="0.85546875" style="56"/>
    <col min="9219" max="9219" width="0.42578125" style="56" customWidth="1"/>
    <col min="9220" max="9221" width="0" style="56" hidden="1" customWidth="1"/>
    <col min="9222" max="9237" width="0.85546875" style="56"/>
    <col min="9238" max="9238" width="2.140625" style="56" customWidth="1"/>
    <col min="9239" max="9239" width="0.85546875" style="56"/>
    <col min="9240" max="9240" width="25.140625" style="56" customWidth="1"/>
    <col min="9241" max="9263" width="0.85546875" style="56"/>
    <col min="9264" max="9264" width="2.85546875" style="56" customWidth="1"/>
    <col min="9265" max="9272" width="0.85546875" style="56"/>
    <col min="9273" max="9273" width="8" style="56" customWidth="1"/>
    <col min="9274" max="9282" width="0.85546875" style="56"/>
    <col min="9283" max="9283" width="11.7109375" style="56" customWidth="1"/>
    <col min="9284" max="9284" width="0" style="56" hidden="1" customWidth="1"/>
    <col min="9285" max="9472" width="0.85546875" style="56"/>
    <col min="9473" max="9473" width="1.5703125" style="56" customWidth="1"/>
    <col min="9474" max="9474" width="0.85546875" style="56"/>
    <col min="9475" max="9475" width="0.42578125" style="56" customWidth="1"/>
    <col min="9476" max="9477" width="0" style="56" hidden="1" customWidth="1"/>
    <col min="9478" max="9493" width="0.85546875" style="56"/>
    <col min="9494" max="9494" width="2.140625" style="56" customWidth="1"/>
    <col min="9495" max="9495" width="0.85546875" style="56"/>
    <col min="9496" max="9496" width="25.140625" style="56" customWidth="1"/>
    <col min="9497" max="9519" width="0.85546875" style="56"/>
    <col min="9520" max="9520" width="2.85546875" style="56" customWidth="1"/>
    <col min="9521" max="9528" width="0.85546875" style="56"/>
    <col min="9529" max="9529" width="8" style="56" customWidth="1"/>
    <col min="9530" max="9538" width="0.85546875" style="56"/>
    <col min="9539" max="9539" width="11.7109375" style="56" customWidth="1"/>
    <col min="9540" max="9540" width="0" style="56" hidden="1" customWidth="1"/>
    <col min="9541" max="9728" width="0.85546875" style="56"/>
    <col min="9729" max="9729" width="1.5703125" style="56" customWidth="1"/>
    <col min="9730" max="9730" width="0.85546875" style="56"/>
    <col min="9731" max="9731" width="0.42578125" style="56" customWidth="1"/>
    <col min="9732" max="9733" width="0" style="56" hidden="1" customWidth="1"/>
    <col min="9734" max="9749" width="0.85546875" style="56"/>
    <col min="9750" max="9750" width="2.140625" style="56" customWidth="1"/>
    <col min="9751" max="9751" width="0.85546875" style="56"/>
    <col min="9752" max="9752" width="25.140625" style="56" customWidth="1"/>
    <col min="9753" max="9775" width="0.85546875" style="56"/>
    <col min="9776" max="9776" width="2.85546875" style="56" customWidth="1"/>
    <col min="9777" max="9784" width="0.85546875" style="56"/>
    <col min="9785" max="9785" width="8" style="56" customWidth="1"/>
    <col min="9786" max="9794" width="0.85546875" style="56"/>
    <col min="9795" max="9795" width="11.7109375" style="56" customWidth="1"/>
    <col min="9796" max="9796" width="0" style="56" hidden="1" customWidth="1"/>
    <col min="9797" max="9984" width="0.85546875" style="56"/>
    <col min="9985" max="9985" width="1.5703125" style="56" customWidth="1"/>
    <col min="9986" max="9986" width="0.85546875" style="56"/>
    <col min="9987" max="9987" width="0.42578125" style="56" customWidth="1"/>
    <col min="9988" max="9989" width="0" style="56" hidden="1" customWidth="1"/>
    <col min="9990" max="10005" width="0.85546875" style="56"/>
    <col min="10006" max="10006" width="2.140625" style="56" customWidth="1"/>
    <col min="10007" max="10007" width="0.85546875" style="56"/>
    <col min="10008" max="10008" width="25.140625" style="56" customWidth="1"/>
    <col min="10009" max="10031" width="0.85546875" style="56"/>
    <col min="10032" max="10032" width="2.85546875" style="56" customWidth="1"/>
    <col min="10033" max="10040" width="0.85546875" style="56"/>
    <col min="10041" max="10041" width="8" style="56" customWidth="1"/>
    <col min="10042" max="10050" width="0.85546875" style="56"/>
    <col min="10051" max="10051" width="11.7109375" style="56" customWidth="1"/>
    <col min="10052" max="10052" width="0" style="56" hidden="1" customWidth="1"/>
    <col min="10053" max="10240" width="0.85546875" style="56"/>
    <col min="10241" max="10241" width="1.5703125" style="56" customWidth="1"/>
    <col min="10242" max="10242" width="0.85546875" style="56"/>
    <col min="10243" max="10243" width="0.42578125" style="56" customWidth="1"/>
    <col min="10244" max="10245" width="0" style="56" hidden="1" customWidth="1"/>
    <col min="10246" max="10261" width="0.85546875" style="56"/>
    <col min="10262" max="10262" width="2.140625" style="56" customWidth="1"/>
    <col min="10263" max="10263" width="0.85546875" style="56"/>
    <col min="10264" max="10264" width="25.140625" style="56" customWidth="1"/>
    <col min="10265" max="10287" width="0.85546875" style="56"/>
    <col min="10288" max="10288" width="2.85546875" style="56" customWidth="1"/>
    <col min="10289" max="10296" width="0.85546875" style="56"/>
    <col min="10297" max="10297" width="8" style="56" customWidth="1"/>
    <col min="10298" max="10306" width="0.85546875" style="56"/>
    <col min="10307" max="10307" width="11.7109375" style="56" customWidth="1"/>
    <col min="10308" max="10308" width="0" style="56" hidden="1" customWidth="1"/>
    <col min="10309" max="10496" width="0.85546875" style="56"/>
    <col min="10497" max="10497" width="1.5703125" style="56" customWidth="1"/>
    <col min="10498" max="10498" width="0.85546875" style="56"/>
    <col min="10499" max="10499" width="0.42578125" style="56" customWidth="1"/>
    <col min="10500" max="10501" width="0" style="56" hidden="1" customWidth="1"/>
    <col min="10502" max="10517" width="0.85546875" style="56"/>
    <col min="10518" max="10518" width="2.140625" style="56" customWidth="1"/>
    <col min="10519" max="10519" width="0.85546875" style="56"/>
    <col min="10520" max="10520" width="25.140625" style="56" customWidth="1"/>
    <col min="10521" max="10543" width="0.85546875" style="56"/>
    <col min="10544" max="10544" width="2.85546875" style="56" customWidth="1"/>
    <col min="10545" max="10552" width="0.85546875" style="56"/>
    <col min="10553" max="10553" width="8" style="56" customWidth="1"/>
    <col min="10554" max="10562" width="0.85546875" style="56"/>
    <col min="10563" max="10563" width="11.7109375" style="56" customWidth="1"/>
    <col min="10564" max="10564" width="0" style="56" hidden="1" customWidth="1"/>
    <col min="10565" max="10752" width="0.85546875" style="56"/>
    <col min="10753" max="10753" width="1.5703125" style="56" customWidth="1"/>
    <col min="10754" max="10754" width="0.85546875" style="56"/>
    <col min="10755" max="10755" width="0.42578125" style="56" customWidth="1"/>
    <col min="10756" max="10757" width="0" style="56" hidden="1" customWidth="1"/>
    <col min="10758" max="10773" width="0.85546875" style="56"/>
    <col min="10774" max="10774" width="2.140625" style="56" customWidth="1"/>
    <col min="10775" max="10775" width="0.85546875" style="56"/>
    <col min="10776" max="10776" width="25.140625" style="56" customWidth="1"/>
    <col min="10777" max="10799" width="0.85546875" style="56"/>
    <col min="10800" max="10800" width="2.85546875" style="56" customWidth="1"/>
    <col min="10801" max="10808" width="0.85546875" style="56"/>
    <col min="10809" max="10809" width="8" style="56" customWidth="1"/>
    <col min="10810" max="10818" width="0.85546875" style="56"/>
    <col min="10819" max="10819" width="11.7109375" style="56" customWidth="1"/>
    <col min="10820" max="10820" width="0" style="56" hidden="1" customWidth="1"/>
    <col min="10821" max="11008" width="0.85546875" style="56"/>
    <col min="11009" max="11009" width="1.5703125" style="56" customWidth="1"/>
    <col min="11010" max="11010" width="0.85546875" style="56"/>
    <col min="11011" max="11011" width="0.42578125" style="56" customWidth="1"/>
    <col min="11012" max="11013" width="0" style="56" hidden="1" customWidth="1"/>
    <col min="11014" max="11029" width="0.85546875" style="56"/>
    <col min="11030" max="11030" width="2.140625" style="56" customWidth="1"/>
    <col min="11031" max="11031" width="0.85546875" style="56"/>
    <col min="11032" max="11032" width="25.140625" style="56" customWidth="1"/>
    <col min="11033" max="11055" width="0.85546875" style="56"/>
    <col min="11056" max="11056" width="2.85546875" style="56" customWidth="1"/>
    <col min="11057" max="11064" width="0.85546875" style="56"/>
    <col min="11065" max="11065" width="8" style="56" customWidth="1"/>
    <col min="11066" max="11074" width="0.85546875" style="56"/>
    <col min="11075" max="11075" width="11.7109375" style="56" customWidth="1"/>
    <col min="11076" max="11076" width="0" style="56" hidden="1" customWidth="1"/>
    <col min="11077" max="11264" width="0.85546875" style="56"/>
    <col min="11265" max="11265" width="1.5703125" style="56" customWidth="1"/>
    <col min="11266" max="11266" width="0.85546875" style="56"/>
    <col min="11267" max="11267" width="0.42578125" style="56" customWidth="1"/>
    <col min="11268" max="11269" width="0" style="56" hidden="1" customWidth="1"/>
    <col min="11270" max="11285" width="0.85546875" style="56"/>
    <col min="11286" max="11286" width="2.140625" style="56" customWidth="1"/>
    <col min="11287" max="11287" width="0.85546875" style="56"/>
    <col min="11288" max="11288" width="25.140625" style="56" customWidth="1"/>
    <col min="11289" max="11311" width="0.85546875" style="56"/>
    <col min="11312" max="11312" width="2.85546875" style="56" customWidth="1"/>
    <col min="11313" max="11320" width="0.85546875" style="56"/>
    <col min="11321" max="11321" width="8" style="56" customWidth="1"/>
    <col min="11322" max="11330" width="0.85546875" style="56"/>
    <col min="11331" max="11331" width="11.7109375" style="56" customWidth="1"/>
    <col min="11332" max="11332" width="0" style="56" hidden="1" customWidth="1"/>
    <col min="11333" max="11520" width="0.85546875" style="56"/>
    <col min="11521" max="11521" width="1.5703125" style="56" customWidth="1"/>
    <col min="11522" max="11522" width="0.85546875" style="56"/>
    <col min="11523" max="11523" width="0.42578125" style="56" customWidth="1"/>
    <col min="11524" max="11525" width="0" style="56" hidden="1" customWidth="1"/>
    <col min="11526" max="11541" width="0.85546875" style="56"/>
    <col min="11542" max="11542" width="2.140625" style="56" customWidth="1"/>
    <col min="11543" max="11543" width="0.85546875" style="56"/>
    <col min="11544" max="11544" width="25.140625" style="56" customWidth="1"/>
    <col min="11545" max="11567" width="0.85546875" style="56"/>
    <col min="11568" max="11568" width="2.85546875" style="56" customWidth="1"/>
    <col min="11569" max="11576" width="0.85546875" style="56"/>
    <col min="11577" max="11577" width="8" style="56" customWidth="1"/>
    <col min="11578" max="11586" width="0.85546875" style="56"/>
    <col min="11587" max="11587" width="11.7109375" style="56" customWidth="1"/>
    <col min="11588" max="11588" width="0" style="56" hidden="1" customWidth="1"/>
    <col min="11589" max="11776" width="0.85546875" style="56"/>
    <col min="11777" max="11777" width="1.5703125" style="56" customWidth="1"/>
    <col min="11778" max="11778" width="0.85546875" style="56"/>
    <col min="11779" max="11779" width="0.42578125" style="56" customWidth="1"/>
    <col min="11780" max="11781" width="0" style="56" hidden="1" customWidth="1"/>
    <col min="11782" max="11797" width="0.85546875" style="56"/>
    <col min="11798" max="11798" width="2.140625" style="56" customWidth="1"/>
    <col min="11799" max="11799" width="0.85546875" style="56"/>
    <col min="11800" max="11800" width="25.140625" style="56" customWidth="1"/>
    <col min="11801" max="11823" width="0.85546875" style="56"/>
    <col min="11824" max="11824" width="2.85546875" style="56" customWidth="1"/>
    <col min="11825" max="11832" width="0.85546875" style="56"/>
    <col min="11833" max="11833" width="8" style="56" customWidth="1"/>
    <col min="11834" max="11842" width="0.85546875" style="56"/>
    <col min="11843" max="11843" width="11.7109375" style="56" customWidth="1"/>
    <col min="11844" max="11844" width="0" style="56" hidden="1" customWidth="1"/>
    <col min="11845" max="12032" width="0.85546875" style="56"/>
    <col min="12033" max="12033" width="1.5703125" style="56" customWidth="1"/>
    <col min="12034" max="12034" width="0.85546875" style="56"/>
    <col min="12035" max="12035" width="0.42578125" style="56" customWidth="1"/>
    <col min="12036" max="12037" width="0" style="56" hidden="1" customWidth="1"/>
    <col min="12038" max="12053" width="0.85546875" style="56"/>
    <col min="12054" max="12054" width="2.140625" style="56" customWidth="1"/>
    <col min="12055" max="12055" width="0.85546875" style="56"/>
    <col min="12056" max="12056" width="25.140625" style="56" customWidth="1"/>
    <col min="12057" max="12079" width="0.85546875" style="56"/>
    <col min="12080" max="12080" width="2.85546875" style="56" customWidth="1"/>
    <col min="12081" max="12088" width="0.85546875" style="56"/>
    <col min="12089" max="12089" width="8" style="56" customWidth="1"/>
    <col min="12090" max="12098" width="0.85546875" style="56"/>
    <col min="12099" max="12099" width="11.7109375" style="56" customWidth="1"/>
    <col min="12100" max="12100" width="0" style="56" hidden="1" customWidth="1"/>
    <col min="12101" max="12288" width="0.85546875" style="56"/>
    <col min="12289" max="12289" width="1.5703125" style="56" customWidth="1"/>
    <col min="12290" max="12290" width="0.85546875" style="56"/>
    <col min="12291" max="12291" width="0.42578125" style="56" customWidth="1"/>
    <col min="12292" max="12293" width="0" style="56" hidden="1" customWidth="1"/>
    <col min="12294" max="12309" width="0.85546875" style="56"/>
    <col min="12310" max="12310" width="2.140625" style="56" customWidth="1"/>
    <col min="12311" max="12311" width="0.85546875" style="56"/>
    <col min="12312" max="12312" width="25.140625" style="56" customWidth="1"/>
    <col min="12313" max="12335" width="0.85546875" style="56"/>
    <col min="12336" max="12336" width="2.85546875" style="56" customWidth="1"/>
    <col min="12337" max="12344" width="0.85546875" style="56"/>
    <col min="12345" max="12345" width="8" style="56" customWidth="1"/>
    <col min="12346" max="12354" width="0.85546875" style="56"/>
    <col min="12355" max="12355" width="11.7109375" style="56" customWidth="1"/>
    <col min="12356" max="12356" width="0" style="56" hidden="1" customWidth="1"/>
    <col min="12357" max="12544" width="0.85546875" style="56"/>
    <col min="12545" max="12545" width="1.5703125" style="56" customWidth="1"/>
    <col min="12546" max="12546" width="0.85546875" style="56"/>
    <col min="12547" max="12547" width="0.42578125" style="56" customWidth="1"/>
    <col min="12548" max="12549" width="0" style="56" hidden="1" customWidth="1"/>
    <col min="12550" max="12565" width="0.85546875" style="56"/>
    <col min="12566" max="12566" width="2.140625" style="56" customWidth="1"/>
    <col min="12567" max="12567" width="0.85546875" style="56"/>
    <col min="12568" max="12568" width="25.140625" style="56" customWidth="1"/>
    <col min="12569" max="12591" width="0.85546875" style="56"/>
    <col min="12592" max="12592" width="2.85546875" style="56" customWidth="1"/>
    <col min="12593" max="12600" width="0.85546875" style="56"/>
    <col min="12601" max="12601" width="8" style="56" customWidth="1"/>
    <col min="12602" max="12610" width="0.85546875" style="56"/>
    <col min="12611" max="12611" width="11.7109375" style="56" customWidth="1"/>
    <col min="12612" max="12612" width="0" style="56" hidden="1" customWidth="1"/>
    <col min="12613" max="12800" width="0.85546875" style="56"/>
    <col min="12801" max="12801" width="1.5703125" style="56" customWidth="1"/>
    <col min="12802" max="12802" width="0.85546875" style="56"/>
    <col min="12803" max="12803" width="0.42578125" style="56" customWidth="1"/>
    <col min="12804" max="12805" width="0" style="56" hidden="1" customWidth="1"/>
    <col min="12806" max="12821" width="0.85546875" style="56"/>
    <col min="12822" max="12822" width="2.140625" style="56" customWidth="1"/>
    <col min="12823" max="12823" width="0.85546875" style="56"/>
    <col min="12824" max="12824" width="25.140625" style="56" customWidth="1"/>
    <col min="12825" max="12847" width="0.85546875" style="56"/>
    <col min="12848" max="12848" width="2.85546875" style="56" customWidth="1"/>
    <col min="12849" max="12856" width="0.85546875" style="56"/>
    <col min="12857" max="12857" width="8" style="56" customWidth="1"/>
    <col min="12858" max="12866" width="0.85546875" style="56"/>
    <col min="12867" max="12867" width="11.7109375" style="56" customWidth="1"/>
    <col min="12868" max="12868" width="0" style="56" hidden="1" customWidth="1"/>
    <col min="12869" max="13056" width="0.85546875" style="56"/>
    <col min="13057" max="13057" width="1.5703125" style="56" customWidth="1"/>
    <col min="13058" max="13058" width="0.85546875" style="56"/>
    <col min="13059" max="13059" width="0.42578125" style="56" customWidth="1"/>
    <col min="13060" max="13061" width="0" style="56" hidden="1" customWidth="1"/>
    <col min="13062" max="13077" width="0.85546875" style="56"/>
    <col min="13078" max="13078" width="2.140625" style="56" customWidth="1"/>
    <col min="13079" max="13079" width="0.85546875" style="56"/>
    <col min="13080" max="13080" width="25.140625" style="56" customWidth="1"/>
    <col min="13081" max="13103" width="0.85546875" style="56"/>
    <col min="13104" max="13104" width="2.85546875" style="56" customWidth="1"/>
    <col min="13105" max="13112" width="0.85546875" style="56"/>
    <col min="13113" max="13113" width="8" style="56" customWidth="1"/>
    <col min="13114" max="13122" width="0.85546875" style="56"/>
    <col min="13123" max="13123" width="11.7109375" style="56" customWidth="1"/>
    <col min="13124" max="13124" width="0" style="56" hidden="1" customWidth="1"/>
    <col min="13125" max="13312" width="0.85546875" style="56"/>
    <col min="13313" max="13313" width="1.5703125" style="56" customWidth="1"/>
    <col min="13314" max="13314" width="0.85546875" style="56"/>
    <col min="13315" max="13315" width="0.42578125" style="56" customWidth="1"/>
    <col min="13316" max="13317" width="0" style="56" hidden="1" customWidth="1"/>
    <col min="13318" max="13333" width="0.85546875" style="56"/>
    <col min="13334" max="13334" width="2.140625" style="56" customWidth="1"/>
    <col min="13335" max="13335" width="0.85546875" style="56"/>
    <col min="13336" max="13336" width="25.140625" style="56" customWidth="1"/>
    <col min="13337" max="13359" width="0.85546875" style="56"/>
    <col min="13360" max="13360" width="2.85546875" style="56" customWidth="1"/>
    <col min="13361" max="13368" width="0.85546875" style="56"/>
    <col min="13369" max="13369" width="8" style="56" customWidth="1"/>
    <col min="13370" max="13378" width="0.85546875" style="56"/>
    <col min="13379" max="13379" width="11.7109375" style="56" customWidth="1"/>
    <col min="13380" max="13380" width="0" style="56" hidden="1" customWidth="1"/>
    <col min="13381" max="13568" width="0.85546875" style="56"/>
    <col min="13569" max="13569" width="1.5703125" style="56" customWidth="1"/>
    <col min="13570" max="13570" width="0.85546875" style="56"/>
    <col min="13571" max="13571" width="0.42578125" style="56" customWidth="1"/>
    <col min="13572" max="13573" width="0" style="56" hidden="1" customWidth="1"/>
    <col min="13574" max="13589" width="0.85546875" style="56"/>
    <col min="13590" max="13590" width="2.140625" style="56" customWidth="1"/>
    <col min="13591" max="13591" width="0.85546875" style="56"/>
    <col min="13592" max="13592" width="25.140625" style="56" customWidth="1"/>
    <col min="13593" max="13615" width="0.85546875" style="56"/>
    <col min="13616" max="13616" width="2.85546875" style="56" customWidth="1"/>
    <col min="13617" max="13624" width="0.85546875" style="56"/>
    <col min="13625" max="13625" width="8" style="56" customWidth="1"/>
    <col min="13626" max="13634" width="0.85546875" style="56"/>
    <col min="13635" max="13635" width="11.7109375" style="56" customWidth="1"/>
    <col min="13636" max="13636" width="0" style="56" hidden="1" customWidth="1"/>
    <col min="13637" max="13824" width="0.85546875" style="56"/>
    <col min="13825" max="13825" width="1.5703125" style="56" customWidth="1"/>
    <col min="13826" max="13826" width="0.85546875" style="56"/>
    <col min="13827" max="13827" width="0.42578125" style="56" customWidth="1"/>
    <col min="13828" max="13829" width="0" style="56" hidden="1" customWidth="1"/>
    <col min="13830" max="13845" width="0.85546875" style="56"/>
    <col min="13846" max="13846" width="2.140625" style="56" customWidth="1"/>
    <col min="13847" max="13847" width="0.85546875" style="56"/>
    <col min="13848" max="13848" width="25.140625" style="56" customWidth="1"/>
    <col min="13849" max="13871" width="0.85546875" style="56"/>
    <col min="13872" max="13872" width="2.85546875" style="56" customWidth="1"/>
    <col min="13873" max="13880" width="0.85546875" style="56"/>
    <col min="13881" max="13881" width="8" style="56" customWidth="1"/>
    <col min="13882" max="13890" width="0.85546875" style="56"/>
    <col min="13891" max="13891" width="11.7109375" style="56" customWidth="1"/>
    <col min="13892" max="13892" width="0" style="56" hidden="1" customWidth="1"/>
    <col min="13893" max="14080" width="0.85546875" style="56"/>
    <col min="14081" max="14081" width="1.5703125" style="56" customWidth="1"/>
    <col min="14082" max="14082" width="0.85546875" style="56"/>
    <col min="14083" max="14083" width="0.42578125" style="56" customWidth="1"/>
    <col min="14084" max="14085" width="0" style="56" hidden="1" customWidth="1"/>
    <col min="14086" max="14101" width="0.85546875" style="56"/>
    <col min="14102" max="14102" width="2.140625" style="56" customWidth="1"/>
    <col min="14103" max="14103" width="0.85546875" style="56"/>
    <col min="14104" max="14104" width="25.140625" style="56" customWidth="1"/>
    <col min="14105" max="14127" width="0.85546875" style="56"/>
    <col min="14128" max="14128" width="2.85546875" style="56" customWidth="1"/>
    <col min="14129" max="14136" width="0.85546875" style="56"/>
    <col min="14137" max="14137" width="8" style="56" customWidth="1"/>
    <col min="14138" max="14146" width="0.85546875" style="56"/>
    <col min="14147" max="14147" width="11.7109375" style="56" customWidth="1"/>
    <col min="14148" max="14148" width="0" style="56" hidden="1" customWidth="1"/>
    <col min="14149" max="14336" width="0.85546875" style="56"/>
    <col min="14337" max="14337" width="1.5703125" style="56" customWidth="1"/>
    <col min="14338" max="14338" width="0.85546875" style="56"/>
    <col min="14339" max="14339" width="0.42578125" style="56" customWidth="1"/>
    <col min="14340" max="14341" width="0" style="56" hidden="1" customWidth="1"/>
    <col min="14342" max="14357" width="0.85546875" style="56"/>
    <col min="14358" max="14358" width="2.140625" style="56" customWidth="1"/>
    <col min="14359" max="14359" width="0.85546875" style="56"/>
    <col min="14360" max="14360" width="25.140625" style="56" customWidth="1"/>
    <col min="14361" max="14383" width="0.85546875" style="56"/>
    <col min="14384" max="14384" width="2.85546875" style="56" customWidth="1"/>
    <col min="14385" max="14392" width="0.85546875" style="56"/>
    <col min="14393" max="14393" width="8" style="56" customWidth="1"/>
    <col min="14394" max="14402" width="0.85546875" style="56"/>
    <col min="14403" max="14403" width="11.7109375" style="56" customWidth="1"/>
    <col min="14404" max="14404" width="0" style="56" hidden="1" customWidth="1"/>
    <col min="14405" max="14592" width="0.85546875" style="56"/>
    <col min="14593" max="14593" width="1.5703125" style="56" customWidth="1"/>
    <col min="14594" max="14594" width="0.85546875" style="56"/>
    <col min="14595" max="14595" width="0.42578125" style="56" customWidth="1"/>
    <col min="14596" max="14597" width="0" style="56" hidden="1" customWidth="1"/>
    <col min="14598" max="14613" width="0.85546875" style="56"/>
    <col min="14614" max="14614" width="2.140625" style="56" customWidth="1"/>
    <col min="14615" max="14615" width="0.85546875" style="56"/>
    <col min="14616" max="14616" width="25.140625" style="56" customWidth="1"/>
    <col min="14617" max="14639" width="0.85546875" style="56"/>
    <col min="14640" max="14640" width="2.85546875" style="56" customWidth="1"/>
    <col min="14641" max="14648" width="0.85546875" style="56"/>
    <col min="14649" max="14649" width="8" style="56" customWidth="1"/>
    <col min="14650" max="14658" width="0.85546875" style="56"/>
    <col min="14659" max="14659" width="11.7109375" style="56" customWidth="1"/>
    <col min="14660" max="14660" width="0" style="56" hidden="1" customWidth="1"/>
    <col min="14661" max="14848" width="0.85546875" style="56"/>
    <col min="14849" max="14849" width="1.5703125" style="56" customWidth="1"/>
    <col min="14850" max="14850" width="0.85546875" style="56"/>
    <col min="14851" max="14851" width="0.42578125" style="56" customWidth="1"/>
    <col min="14852" max="14853" width="0" style="56" hidden="1" customWidth="1"/>
    <col min="14854" max="14869" width="0.85546875" style="56"/>
    <col min="14870" max="14870" width="2.140625" style="56" customWidth="1"/>
    <col min="14871" max="14871" width="0.85546875" style="56"/>
    <col min="14872" max="14872" width="25.140625" style="56" customWidth="1"/>
    <col min="14873" max="14895" width="0.85546875" style="56"/>
    <col min="14896" max="14896" width="2.85546875" style="56" customWidth="1"/>
    <col min="14897" max="14904" width="0.85546875" style="56"/>
    <col min="14905" max="14905" width="8" style="56" customWidth="1"/>
    <col min="14906" max="14914" width="0.85546875" style="56"/>
    <col min="14915" max="14915" width="11.7109375" style="56" customWidth="1"/>
    <col min="14916" max="14916" width="0" style="56" hidden="1" customWidth="1"/>
    <col min="14917" max="15104" width="0.85546875" style="56"/>
    <col min="15105" max="15105" width="1.5703125" style="56" customWidth="1"/>
    <col min="15106" max="15106" width="0.85546875" style="56"/>
    <col min="15107" max="15107" width="0.42578125" style="56" customWidth="1"/>
    <col min="15108" max="15109" width="0" style="56" hidden="1" customWidth="1"/>
    <col min="15110" max="15125" width="0.85546875" style="56"/>
    <col min="15126" max="15126" width="2.140625" style="56" customWidth="1"/>
    <col min="15127" max="15127" width="0.85546875" style="56"/>
    <col min="15128" max="15128" width="25.140625" style="56" customWidth="1"/>
    <col min="15129" max="15151" width="0.85546875" style="56"/>
    <col min="15152" max="15152" width="2.85546875" style="56" customWidth="1"/>
    <col min="15153" max="15160" width="0.85546875" style="56"/>
    <col min="15161" max="15161" width="8" style="56" customWidth="1"/>
    <col min="15162" max="15170" width="0.85546875" style="56"/>
    <col min="15171" max="15171" width="11.7109375" style="56" customWidth="1"/>
    <col min="15172" max="15172" width="0" style="56" hidden="1" customWidth="1"/>
    <col min="15173" max="15360" width="0.85546875" style="56"/>
    <col min="15361" max="15361" width="1.5703125" style="56" customWidth="1"/>
    <col min="15362" max="15362" width="0.85546875" style="56"/>
    <col min="15363" max="15363" width="0.42578125" style="56" customWidth="1"/>
    <col min="15364" max="15365" width="0" style="56" hidden="1" customWidth="1"/>
    <col min="15366" max="15381" width="0.85546875" style="56"/>
    <col min="15382" max="15382" width="2.140625" style="56" customWidth="1"/>
    <col min="15383" max="15383" width="0.85546875" style="56"/>
    <col min="15384" max="15384" width="25.140625" style="56" customWidth="1"/>
    <col min="15385" max="15407" width="0.85546875" style="56"/>
    <col min="15408" max="15408" width="2.85546875" style="56" customWidth="1"/>
    <col min="15409" max="15416" width="0.85546875" style="56"/>
    <col min="15417" max="15417" width="8" style="56" customWidth="1"/>
    <col min="15418" max="15426" width="0.85546875" style="56"/>
    <col min="15427" max="15427" width="11.7109375" style="56" customWidth="1"/>
    <col min="15428" max="15428" width="0" style="56" hidden="1" customWidth="1"/>
    <col min="15429" max="15616" width="0.85546875" style="56"/>
    <col min="15617" max="15617" width="1.5703125" style="56" customWidth="1"/>
    <col min="15618" max="15618" width="0.85546875" style="56"/>
    <col min="15619" max="15619" width="0.42578125" style="56" customWidth="1"/>
    <col min="15620" max="15621" width="0" style="56" hidden="1" customWidth="1"/>
    <col min="15622" max="15637" width="0.85546875" style="56"/>
    <col min="15638" max="15638" width="2.140625" style="56" customWidth="1"/>
    <col min="15639" max="15639" width="0.85546875" style="56"/>
    <col min="15640" max="15640" width="25.140625" style="56" customWidth="1"/>
    <col min="15641" max="15663" width="0.85546875" style="56"/>
    <col min="15664" max="15664" width="2.85546875" style="56" customWidth="1"/>
    <col min="15665" max="15672" width="0.85546875" style="56"/>
    <col min="15673" max="15673" width="8" style="56" customWidth="1"/>
    <col min="15674" max="15682" width="0.85546875" style="56"/>
    <col min="15683" max="15683" width="11.7109375" style="56" customWidth="1"/>
    <col min="15684" max="15684" width="0" style="56" hidden="1" customWidth="1"/>
    <col min="15685" max="15872" width="0.85546875" style="56"/>
    <col min="15873" max="15873" width="1.5703125" style="56" customWidth="1"/>
    <col min="15874" max="15874" width="0.85546875" style="56"/>
    <col min="15875" max="15875" width="0.42578125" style="56" customWidth="1"/>
    <col min="15876" max="15877" width="0" style="56" hidden="1" customWidth="1"/>
    <col min="15878" max="15893" width="0.85546875" style="56"/>
    <col min="15894" max="15894" width="2.140625" style="56" customWidth="1"/>
    <col min="15895" max="15895" width="0.85546875" style="56"/>
    <col min="15896" max="15896" width="25.140625" style="56" customWidth="1"/>
    <col min="15897" max="15919" width="0.85546875" style="56"/>
    <col min="15920" max="15920" width="2.85546875" style="56" customWidth="1"/>
    <col min="15921" max="15928" width="0.85546875" style="56"/>
    <col min="15929" max="15929" width="8" style="56" customWidth="1"/>
    <col min="15930" max="15938" width="0.85546875" style="56"/>
    <col min="15939" max="15939" width="11.7109375" style="56" customWidth="1"/>
    <col min="15940" max="15940" width="0" style="56" hidden="1" customWidth="1"/>
    <col min="15941" max="16128" width="0.85546875" style="56"/>
    <col min="16129" max="16129" width="1.5703125" style="56" customWidth="1"/>
    <col min="16130" max="16130" width="0.85546875" style="56"/>
    <col min="16131" max="16131" width="0.42578125" style="56" customWidth="1"/>
    <col min="16132" max="16133" width="0" style="56" hidden="1" customWidth="1"/>
    <col min="16134" max="16149" width="0.85546875" style="56"/>
    <col min="16150" max="16150" width="2.140625" style="56" customWidth="1"/>
    <col min="16151" max="16151" width="0.85546875" style="56"/>
    <col min="16152" max="16152" width="25.140625" style="56" customWidth="1"/>
    <col min="16153" max="16175" width="0.85546875" style="56"/>
    <col min="16176" max="16176" width="2.85546875" style="56" customWidth="1"/>
    <col min="16177" max="16184" width="0.85546875" style="56"/>
    <col min="16185" max="16185" width="8" style="56" customWidth="1"/>
    <col min="16186" max="16194" width="0.85546875" style="56"/>
    <col min="16195" max="16195" width="11.7109375" style="56" customWidth="1"/>
    <col min="16196" max="16196" width="0" style="56" hidden="1" customWidth="1"/>
    <col min="16197" max="16384" width="0.85546875" style="56"/>
  </cols>
  <sheetData>
    <row r="1" spans="1:106" s="52" customFormat="1" ht="17.25" customHeight="1" x14ac:dyDescent="0.25">
      <c r="AW1" s="54"/>
      <c r="AX1" s="54"/>
      <c r="AY1" s="54"/>
      <c r="AZ1" s="54"/>
      <c r="BA1" s="54"/>
      <c r="BB1" s="54"/>
      <c r="BC1" s="54"/>
      <c r="BD1" s="54"/>
      <c r="BE1" s="54"/>
      <c r="BF1" s="54"/>
      <c r="BG1" s="54"/>
      <c r="BH1" s="54"/>
      <c r="BI1" s="54"/>
      <c r="BJ1" s="54"/>
      <c r="BK1" s="54"/>
      <c r="BL1" s="388"/>
      <c r="BM1" s="388"/>
      <c r="BN1" s="388"/>
      <c r="BO1" s="388"/>
      <c r="BP1" s="388"/>
      <c r="BQ1" s="542" t="s">
        <v>594</v>
      </c>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row>
    <row r="2" spans="1:106" s="60" customFormat="1" ht="12" customHeight="1" x14ac:dyDescent="0.25">
      <c r="AW2" s="58"/>
      <c r="AX2" s="58"/>
      <c r="AY2" s="58"/>
      <c r="AZ2" s="58"/>
      <c r="BA2" s="58"/>
      <c r="BB2" s="58"/>
      <c r="BC2" s="58"/>
      <c r="BD2" s="58"/>
      <c r="BE2" s="58"/>
      <c r="BF2" s="58"/>
      <c r="BG2" s="58"/>
      <c r="BH2" s="58"/>
      <c r="BI2" s="58"/>
      <c r="BJ2" s="58"/>
      <c r="BK2" s="58"/>
      <c r="BL2" s="543"/>
      <c r="BM2" s="542"/>
      <c r="BN2" s="542"/>
      <c r="BO2" s="542"/>
      <c r="BP2" s="542"/>
      <c r="BQ2" s="543" t="s">
        <v>595</v>
      </c>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row>
    <row r="3" spans="1:106" ht="12" customHeight="1" x14ac:dyDescent="0.25">
      <c r="AW3" s="58"/>
      <c r="AX3" s="58"/>
      <c r="AY3" s="58"/>
      <c r="AZ3" s="58"/>
      <c r="BA3" s="58"/>
      <c r="BB3" s="58"/>
      <c r="BC3" s="58"/>
      <c r="BD3" s="58"/>
      <c r="BE3" s="58"/>
      <c r="BF3" s="58"/>
      <c r="BG3" s="58"/>
      <c r="BH3" s="58"/>
      <c r="BI3" s="58"/>
      <c r="BJ3" s="58"/>
      <c r="BK3" s="58"/>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row>
    <row r="4" spans="1:106" s="62" customFormat="1" ht="15" x14ac:dyDescent="0.25">
      <c r="AW4" s="53"/>
      <c r="AX4" s="53"/>
      <c r="AY4" s="53"/>
      <c r="AZ4" s="53"/>
      <c r="BA4" s="53"/>
      <c r="BB4" s="53"/>
      <c r="BC4" s="53"/>
      <c r="BD4" s="53"/>
      <c r="BE4" s="53"/>
      <c r="BF4" s="53"/>
      <c r="BG4" s="53"/>
      <c r="BH4" s="53"/>
      <c r="BI4" s="53"/>
      <c r="BJ4" s="53"/>
      <c r="BK4" s="53"/>
      <c r="BL4" s="542"/>
      <c r="BM4" s="542"/>
      <c r="BN4" s="542"/>
      <c r="BO4" s="542"/>
      <c r="BP4" s="542"/>
      <c r="BQ4" s="542"/>
      <c r="BR4" s="542"/>
      <c r="BS4" s="542"/>
      <c r="BT4" s="542"/>
      <c r="BU4" s="542"/>
      <c r="BV4" s="542"/>
      <c r="BW4" s="542"/>
      <c r="BX4" s="542"/>
      <c r="BY4" s="542"/>
      <c r="BZ4" s="542"/>
      <c r="CA4" s="542"/>
      <c r="CB4" s="542"/>
      <c r="CC4" s="542"/>
      <c r="CD4" s="542"/>
      <c r="CE4" s="542"/>
      <c r="CF4" s="542"/>
      <c r="CG4" s="542"/>
      <c r="CH4" s="542"/>
      <c r="CI4" s="542"/>
      <c r="CJ4" s="542"/>
      <c r="CK4" s="542"/>
      <c r="CL4" s="542"/>
      <c r="CM4" s="542"/>
      <c r="CN4" s="542"/>
      <c r="CO4" s="542"/>
      <c r="CP4" s="542"/>
      <c r="CQ4" s="542"/>
      <c r="CR4" s="542"/>
      <c r="CS4" s="542"/>
      <c r="CT4" s="542"/>
      <c r="CU4" s="542"/>
      <c r="CV4" s="542"/>
      <c r="CW4" s="542"/>
      <c r="CX4" s="542"/>
      <c r="CY4" s="542"/>
      <c r="CZ4" s="542"/>
      <c r="DA4" s="542"/>
      <c r="DB4" s="542"/>
    </row>
    <row r="5" spans="1:106" s="62" customFormat="1" ht="15" x14ac:dyDescent="0.25">
      <c r="AW5" s="53"/>
      <c r="AX5" s="53"/>
      <c r="AY5" s="53"/>
      <c r="AZ5" s="53"/>
      <c r="BA5" s="53"/>
      <c r="BB5" s="53"/>
      <c r="BC5" s="53"/>
      <c r="BD5" s="53"/>
      <c r="BE5" s="53"/>
      <c r="BF5" s="53"/>
      <c r="BG5" s="53"/>
      <c r="BH5" s="53"/>
      <c r="BI5" s="53"/>
      <c r="BJ5" s="53"/>
      <c r="BK5" s="53"/>
      <c r="BL5" s="542"/>
      <c r="BM5" s="542"/>
      <c r="BN5" s="542"/>
      <c r="BO5" s="542"/>
      <c r="BP5" s="542"/>
      <c r="BQ5" s="542"/>
      <c r="BR5" s="542"/>
      <c r="BS5" s="542"/>
      <c r="BT5" s="542"/>
      <c r="BU5" s="542"/>
      <c r="BV5" s="542"/>
      <c r="BW5" s="542"/>
      <c r="BX5" s="542"/>
      <c r="BY5" s="542"/>
      <c r="BZ5" s="542"/>
      <c r="CA5" s="542"/>
      <c r="CB5" s="542"/>
      <c r="CC5" s="542"/>
      <c r="CD5" s="542"/>
      <c r="CE5" s="542"/>
      <c r="CF5" s="542"/>
      <c r="CG5" s="542"/>
      <c r="CH5" s="542"/>
      <c r="CI5" s="542"/>
      <c r="CJ5" s="542"/>
      <c r="CK5" s="542"/>
      <c r="CL5" s="542"/>
      <c r="CM5" s="542"/>
      <c r="CN5" s="542"/>
      <c r="CO5" s="542"/>
      <c r="CP5" s="542"/>
      <c r="CQ5" s="542"/>
      <c r="CR5" s="542"/>
      <c r="CS5" s="542"/>
      <c r="CT5" s="542"/>
      <c r="CU5" s="542"/>
      <c r="CV5" s="542"/>
      <c r="CW5" s="542"/>
      <c r="CX5" s="542"/>
      <c r="CY5" s="542"/>
      <c r="CZ5" s="542"/>
      <c r="DA5" s="542"/>
      <c r="DB5" s="542"/>
    </row>
    <row r="6" spans="1:106" ht="15" customHeight="1" x14ac:dyDescent="0.2">
      <c r="BL6" s="542"/>
      <c r="BM6" s="542"/>
      <c r="BN6" s="542"/>
      <c r="BO6" s="542"/>
      <c r="BP6" s="542"/>
      <c r="BQ6" s="542"/>
      <c r="BR6" s="542"/>
      <c r="BS6" s="542"/>
      <c r="BT6" s="542"/>
      <c r="BU6" s="542"/>
      <c r="BV6" s="542"/>
      <c r="BW6" s="542"/>
      <c r="BX6" s="542"/>
      <c r="BY6" s="542"/>
      <c r="BZ6" s="542"/>
      <c r="CA6" s="542"/>
      <c r="CB6" s="542"/>
      <c r="CC6" s="542"/>
      <c r="CD6" s="542"/>
      <c r="CE6" s="542"/>
      <c r="CF6" s="542"/>
      <c r="CG6" s="542"/>
      <c r="CH6" s="542"/>
      <c r="CI6" s="542"/>
      <c r="CJ6" s="542"/>
      <c r="CK6" s="542"/>
      <c r="CL6" s="542"/>
      <c r="CM6" s="542"/>
      <c r="CN6" s="542"/>
      <c r="CO6" s="542"/>
      <c r="CP6" s="542"/>
      <c r="CQ6" s="542"/>
      <c r="CR6" s="542"/>
      <c r="CS6" s="542"/>
      <c r="CT6" s="542"/>
      <c r="CU6" s="542"/>
      <c r="CV6" s="542"/>
      <c r="CW6" s="542"/>
      <c r="CX6" s="542"/>
      <c r="CY6" s="542"/>
      <c r="CZ6" s="542"/>
      <c r="DA6" s="542"/>
      <c r="DB6" s="542"/>
    </row>
    <row r="7" spans="1:106" ht="54.75" customHeight="1" x14ac:dyDescent="0.2">
      <c r="BL7" s="542"/>
      <c r="BM7" s="542"/>
      <c r="BN7" s="542"/>
      <c r="BO7" s="542"/>
      <c r="BP7" s="542"/>
      <c r="BQ7" s="542"/>
      <c r="BR7" s="542"/>
      <c r="BS7" s="542"/>
      <c r="BT7" s="542"/>
      <c r="BU7" s="542"/>
      <c r="BV7" s="542"/>
      <c r="BW7" s="542"/>
      <c r="BX7" s="542"/>
      <c r="BY7" s="542"/>
      <c r="BZ7" s="542"/>
      <c r="CA7" s="542"/>
      <c r="CB7" s="542"/>
      <c r="CC7" s="542"/>
      <c r="CD7" s="542"/>
      <c r="CE7" s="542"/>
      <c r="CF7" s="542"/>
      <c r="CG7" s="542"/>
      <c r="CH7" s="542"/>
      <c r="CI7" s="542"/>
      <c r="CJ7" s="542"/>
      <c r="CK7" s="542"/>
      <c r="CL7" s="542"/>
      <c r="CM7" s="542"/>
      <c r="CN7" s="542"/>
      <c r="CO7" s="542"/>
      <c r="CP7" s="542"/>
      <c r="CQ7" s="542"/>
      <c r="CR7" s="542"/>
      <c r="CS7" s="542"/>
      <c r="CT7" s="542"/>
      <c r="CU7" s="542"/>
      <c r="CV7" s="542"/>
      <c r="CW7" s="542"/>
      <c r="CX7" s="542"/>
      <c r="CY7" s="542"/>
      <c r="CZ7" s="542"/>
      <c r="DA7" s="542"/>
      <c r="DB7" s="542"/>
    </row>
    <row r="8" spans="1:106" s="63" customFormat="1" ht="27.75" customHeight="1" x14ac:dyDescent="0.25">
      <c r="A8" s="392" t="s">
        <v>596</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row>
    <row r="9" spans="1:106" x14ac:dyDescent="0.2">
      <c r="BO9" s="391"/>
      <c r="BP9" s="391"/>
      <c r="CG9" s="57" t="s">
        <v>374</v>
      </c>
      <c r="CH9" s="57"/>
      <c r="CI9" s="57"/>
      <c r="CJ9" s="57"/>
      <c r="CK9" s="57"/>
      <c r="CL9" s="57"/>
      <c r="CM9" s="57"/>
      <c r="CN9" s="57"/>
      <c r="CO9" s="57"/>
      <c r="CP9" s="57"/>
      <c r="CQ9" s="57"/>
      <c r="CR9" s="57"/>
      <c r="CS9" s="57"/>
      <c r="CT9" s="57"/>
      <c r="CU9" s="57"/>
      <c r="CV9" s="57"/>
      <c r="CW9" s="57"/>
      <c r="CX9" s="57"/>
      <c r="CY9" s="57"/>
      <c r="CZ9" s="57"/>
      <c r="DA9" s="57"/>
      <c r="DB9" s="57"/>
    </row>
    <row r="10" spans="1:106" ht="9.75" customHeight="1" x14ac:dyDescent="0.2"/>
    <row r="11" spans="1:106" s="62" customFormat="1" ht="15" x14ac:dyDescent="0.25">
      <c r="A11" s="392" t="s">
        <v>597</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row>
    <row r="12" spans="1:106" s="62" customFormat="1" ht="15" x14ac:dyDescent="0.2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row>
    <row r="13" spans="1:106" ht="10.5" customHeight="1" x14ac:dyDescent="0.2"/>
    <row r="14" spans="1:106" s="107" customFormat="1" ht="27.75" customHeight="1" x14ac:dyDescent="0.2">
      <c r="A14" s="372" t="s">
        <v>353</v>
      </c>
      <c r="B14" s="373"/>
      <c r="C14" s="373"/>
      <c r="D14" s="373"/>
      <c r="E14" s="373"/>
      <c r="F14" s="374"/>
      <c r="G14" s="372" t="s">
        <v>603</v>
      </c>
      <c r="H14" s="373"/>
      <c r="I14" s="373"/>
      <c r="J14" s="373"/>
      <c r="K14" s="373"/>
      <c r="L14" s="373"/>
      <c r="M14" s="373"/>
      <c r="N14" s="373"/>
      <c r="O14" s="373"/>
      <c r="P14" s="373"/>
      <c r="Q14" s="373"/>
      <c r="R14" s="373"/>
      <c r="S14" s="373"/>
      <c r="T14" s="373"/>
      <c r="U14" s="373"/>
      <c r="V14" s="373"/>
      <c r="W14" s="373"/>
      <c r="X14" s="374"/>
      <c r="Y14" s="372" t="s">
        <v>584</v>
      </c>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4"/>
      <c r="AW14" s="372" t="s">
        <v>604</v>
      </c>
      <c r="AX14" s="373"/>
      <c r="AY14" s="373"/>
      <c r="AZ14" s="373"/>
      <c r="BA14" s="373"/>
      <c r="BB14" s="373"/>
      <c r="BC14" s="373"/>
      <c r="BD14" s="373"/>
      <c r="BE14" s="373"/>
      <c r="BF14" s="373"/>
      <c r="BG14" s="373"/>
      <c r="BH14" s="373"/>
      <c r="BI14" s="373"/>
      <c r="BJ14" s="374"/>
      <c r="BK14" s="372" t="s">
        <v>605</v>
      </c>
      <c r="BL14" s="373"/>
      <c r="BM14" s="373"/>
      <c r="BN14" s="373"/>
      <c r="BO14" s="373"/>
      <c r="BP14" s="373"/>
      <c r="BQ14" s="373"/>
      <c r="BR14" s="373"/>
      <c r="BS14" s="386" t="s">
        <v>606</v>
      </c>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row>
    <row r="15" spans="1:106" s="107" customFormat="1" ht="13.5" customHeight="1" x14ac:dyDescent="0.2">
      <c r="A15" s="375"/>
      <c r="B15" s="376"/>
      <c r="C15" s="376"/>
      <c r="D15" s="376"/>
      <c r="E15" s="376"/>
      <c r="F15" s="377"/>
      <c r="G15" s="375"/>
      <c r="H15" s="376"/>
      <c r="I15" s="376"/>
      <c r="J15" s="376"/>
      <c r="K15" s="376"/>
      <c r="L15" s="376"/>
      <c r="M15" s="376"/>
      <c r="N15" s="376"/>
      <c r="O15" s="376"/>
      <c r="P15" s="376"/>
      <c r="Q15" s="376"/>
      <c r="R15" s="376"/>
      <c r="S15" s="376"/>
      <c r="T15" s="376"/>
      <c r="U15" s="376"/>
      <c r="V15" s="376"/>
      <c r="W15" s="376"/>
      <c r="X15" s="377"/>
      <c r="Y15" s="375"/>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375"/>
      <c r="AX15" s="376"/>
      <c r="AY15" s="376"/>
      <c r="AZ15" s="376"/>
      <c r="BA15" s="376"/>
      <c r="BB15" s="376"/>
      <c r="BC15" s="376"/>
      <c r="BD15" s="376"/>
      <c r="BE15" s="376"/>
      <c r="BF15" s="376"/>
      <c r="BG15" s="376"/>
      <c r="BH15" s="376"/>
      <c r="BI15" s="376"/>
      <c r="BJ15" s="377"/>
      <c r="BK15" s="375"/>
      <c r="BL15" s="376"/>
      <c r="BM15" s="376"/>
      <c r="BN15" s="376"/>
      <c r="BO15" s="376"/>
      <c r="BP15" s="376"/>
      <c r="BQ15" s="376"/>
      <c r="BR15" s="37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row>
    <row r="16" spans="1:106" s="107" customFormat="1" ht="39.75" customHeight="1" x14ac:dyDescent="0.2">
      <c r="A16" s="378"/>
      <c r="B16" s="379"/>
      <c r="C16" s="379"/>
      <c r="D16" s="379"/>
      <c r="E16" s="379"/>
      <c r="F16" s="380"/>
      <c r="G16" s="378"/>
      <c r="H16" s="379"/>
      <c r="I16" s="379"/>
      <c r="J16" s="379"/>
      <c r="K16" s="379"/>
      <c r="L16" s="379"/>
      <c r="M16" s="379"/>
      <c r="N16" s="379"/>
      <c r="O16" s="379"/>
      <c r="P16" s="379"/>
      <c r="Q16" s="379"/>
      <c r="R16" s="379"/>
      <c r="S16" s="379"/>
      <c r="T16" s="379"/>
      <c r="U16" s="379"/>
      <c r="V16" s="379"/>
      <c r="W16" s="379"/>
      <c r="X16" s="380"/>
      <c r="Y16" s="378"/>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80"/>
      <c r="AW16" s="378"/>
      <c r="AX16" s="379"/>
      <c r="AY16" s="379"/>
      <c r="AZ16" s="379"/>
      <c r="BA16" s="379"/>
      <c r="BB16" s="379"/>
      <c r="BC16" s="379"/>
      <c r="BD16" s="379"/>
      <c r="BE16" s="379"/>
      <c r="BF16" s="379"/>
      <c r="BG16" s="379"/>
      <c r="BH16" s="379"/>
      <c r="BI16" s="379"/>
      <c r="BJ16" s="380"/>
      <c r="BK16" s="378"/>
      <c r="BL16" s="379"/>
      <c r="BM16" s="379"/>
      <c r="BN16" s="379"/>
      <c r="BO16" s="379"/>
      <c r="BP16" s="379"/>
      <c r="BQ16" s="379"/>
      <c r="BR16" s="379"/>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row>
    <row r="17" spans="1:104" s="70" customFormat="1" x14ac:dyDescent="0.2">
      <c r="A17" s="371">
        <v>1</v>
      </c>
      <c r="B17" s="371"/>
      <c r="C17" s="371"/>
      <c r="D17" s="371"/>
      <c r="E17" s="371"/>
      <c r="F17" s="371"/>
      <c r="G17" s="371">
        <v>2</v>
      </c>
      <c r="H17" s="371"/>
      <c r="I17" s="371"/>
      <c r="J17" s="371"/>
      <c r="K17" s="371"/>
      <c r="L17" s="371"/>
      <c r="M17" s="371"/>
      <c r="N17" s="371"/>
      <c r="O17" s="371"/>
      <c r="P17" s="371"/>
      <c r="Q17" s="371"/>
      <c r="R17" s="371"/>
      <c r="S17" s="371"/>
      <c r="T17" s="371"/>
      <c r="U17" s="371"/>
      <c r="V17" s="371"/>
      <c r="W17" s="371"/>
      <c r="X17" s="371"/>
      <c r="Y17" s="425">
        <v>3</v>
      </c>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7"/>
      <c r="AW17" s="371">
        <v>4</v>
      </c>
      <c r="AX17" s="371"/>
      <c r="AY17" s="371"/>
      <c r="AZ17" s="371"/>
      <c r="BA17" s="371"/>
      <c r="BB17" s="371"/>
      <c r="BC17" s="371"/>
      <c r="BD17" s="371"/>
      <c r="BE17" s="371"/>
      <c r="BF17" s="371"/>
      <c r="BG17" s="371"/>
      <c r="BH17" s="371"/>
      <c r="BI17" s="371"/>
      <c r="BJ17" s="371"/>
      <c r="BK17" s="371">
        <v>5</v>
      </c>
      <c r="BL17" s="371"/>
      <c r="BM17" s="371"/>
      <c r="BN17" s="371"/>
      <c r="BO17" s="371"/>
      <c r="BP17" s="371"/>
      <c r="BQ17" s="371"/>
      <c r="BR17" s="371"/>
      <c r="BS17" s="371" t="s">
        <v>607</v>
      </c>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row>
    <row r="18" spans="1:104" s="72" customFormat="1" ht="37.5" customHeight="1" x14ac:dyDescent="0.2">
      <c r="A18" s="369" t="s">
        <v>10</v>
      </c>
      <c r="B18" s="369"/>
      <c r="C18" s="369"/>
      <c r="D18" s="369"/>
      <c r="E18" s="369"/>
      <c r="F18" s="369"/>
      <c r="G18" s="370" t="s">
        <v>598</v>
      </c>
      <c r="H18" s="370"/>
      <c r="I18" s="370"/>
      <c r="J18" s="370"/>
      <c r="K18" s="370"/>
      <c r="L18" s="370"/>
      <c r="M18" s="370"/>
      <c r="N18" s="370"/>
      <c r="O18" s="370"/>
      <c r="P18" s="370"/>
      <c r="Q18" s="370"/>
      <c r="R18" s="370"/>
      <c r="S18" s="370"/>
      <c r="T18" s="370"/>
      <c r="U18" s="370"/>
      <c r="V18" s="370"/>
      <c r="W18" s="370"/>
      <c r="X18" s="370"/>
      <c r="Y18" s="381">
        <v>130</v>
      </c>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3"/>
      <c r="AW18" s="365">
        <v>1780</v>
      </c>
      <c r="AX18" s="365"/>
      <c r="AY18" s="365"/>
      <c r="AZ18" s="365"/>
      <c r="BA18" s="365"/>
      <c r="BB18" s="365"/>
      <c r="BC18" s="365"/>
      <c r="BD18" s="365"/>
      <c r="BE18" s="365"/>
      <c r="BF18" s="365"/>
      <c r="BG18" s="365"/>
      <c r="BH18" s="365"/>
      <c r="BI18" s="365"/>
      <c r="BJ18" s="365"/>
      <c r="BK18" s="365">
        <v>300</v>
      </c>
      <c r="BL18" s="365"/>
      <c r="BM18" s="365"/>
      <c r="BN18" s="365"/>
      <c r="BO18" s="365"/>
      <c r="BP18" s="365"/>
      <c r="BQ18" s="365"/>
      <c r="BR18" s="365"/>
      <c r="BS18" s="393">
        <f>AW18*BK18</f>
        <v>534000</v>
      </c>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row>
    <row r="19" spans="1:104" s="72" customFormat="1" hidden="1" x14ac:dyDescent="0.2">
      <c r="A19" s="369" t="s">
        <v>11</v>
      </c>
      <c r="B19" s="369"/>
      <c r="C19" s="369"/>
      <c r="D19" s="369"/>
      <c r="E19" s="369"/>
      <c r="F19" s="369"/>
      <c r="G19" s="370"/>
      <c r="H19" s="370"/>
      <c r="I19" s="370"/>
      <c r="J19" s="370"/>
      <c r="K19" s="370"/>
      <c r="L19" s="370"/>
      <c r="M19" s="370"/>
      <c r="N19" s="370"/>
      <c r="O19" s="370"/>
      <c r="P19" s="370"/>
      <c r="Q19" s="370"/>
      <c r="R19" s="370"/>
      <c r="S19" s="370"/>
      <c r="T19" s="370"/>
      <c r="U19" s="370"/>
      <c r="V19" s="370"/>
      <c r="W19" s="370"/>
      <c r="X19" s="370"/>
      <c r="Y19" s="381"/>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93"/>
      <c r="BT19" s="393"/>
      <c r="BU19" s="393"/>
      <c r="BV19" s="393"/>
      <c r="BW19" s="393"/>
      <c r="BX19" s="393"/>
      <c r="BY19" s="393"/>
      <c r="BZ19" s="393"/>
      <c r="CA19" s="393"/>
      <c r="CB19" s="393"/>
      <c r="CC19" s="393"/>
      <c r="CD19" s="393"/>
      <c r="CE19" s="393"/>
      <c r="CF19" s="393"/>
      <c r="CG19" s="393"/>
      <c r="CH19" s="393"/>
      <c r="CI19" s="393"/>
      <c r="CJ19" s="393"/>
      <c r="CK19" s="393"/>
      <c r="CL19" s="393"/>
      <c r="CM19" s="393"/>
      <c r="CN19" s="393"/>
      <c r="CO19" s="393"/>
      <c r="CP19" s="393"/>
      <c r="CQ19" s="393"/>
      <c r="CR19" s="393"/>
      <c r="CS19" s="393"/>
      <c r="CT19" s="393"/>
      <c r="CU19" s="393"/>
      <c r="CV19" s="393"/>
      <c r="CW19" s="393"/>
      <c r="CX19" s="393"/>
      <c r="CY19" s="393"/>
      <c r="CZ19" s="393"/>
    </row>
    <row r="20" spans="1:104" s="72" customFormat="1" hidden="1" x14ac:dyDescent="0.2">
      <c r="A20" s="369" t="s">
        <v>12</v>
      </c>
      <c r="B20" s="369"/>
      <c r="C20" s="369"/>
      <c r="D20" s="369"/>
      <c r="E20" s="369"/>
      <c r="F20" s="369"/>
      <c r="G20" s="370"/>
      <c r="H20" s="370"/>
      <c r="I20" s="370"/>
      <c r="J20" s="370"/>
      <c r="K20" s="370"/>
      <c r="L20" s="370"/>
      <c r="M20" s="370"/>
      <c r="N20" s="370"/>
      <c r="O20" s="370"/>
      <c r="P20" s="370"/>
      <c r="Q20" s="370"/>
      <c r="R20" s="370"/>
      <c r="S20" s="370"/>
      <c r="T20" s="370"/>
      <c r="U20" s="370"/>
      <c r="V20" s="370"/>
      <c r="W20" s="370"/>
      <c r="X20" s="370"/>
      <c r="Y20" s="381"/>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3"/>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93"/>
      <c r="BT20" s="393"/>
      <c r="BU20" s="393"/>
      <c r="BV20" s="393"/>
      <c r="BW20" s="393"/>
      <c r="BX20" s="393"/>
      <c r="BY20" s="393"/>
      <c r="BZ20" s="393"/>
      <c r="CA20" s="393"/>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row>
    <row r="21" spans="1:104" s="72" customFormat="1" ht="15" customHeight="1" x14ac:dyDescent="0.2">
      <c r="A21" s="366" t="s">
        <v>371</v>
      </c>
      <c r="B21" s="367"/>
      <c r="C21" s="367"/>
      <c r="D21" s="367"/>
      <c r="E21" s="367"/>
      <c r="F21" s="367"/>
      <c r="G21" s="367"/>
      <c r="H21" s="367"/>
      <c r="I21" s="367"/>
      <c r="J21" s="367"/>
      <c r="K21" s="367"/>
      <c r="L21" s="367"/>
      <c r="M21" s="367"/>
      <c r="N21" s="367"/>
      <c r="O21" s="367"/>
      <c r="P21" s="367"/>
      <c r="Q21" s="367"/>
      <c r="R21" s="367"/>
      <c r="S21" s="367"/>
      <c r="T21" s="367"/>
      <c r="U21" s="367"/>
      <c r="V21" s="367"/>
      <c r="W21" s="367"/>
      <c r="X21" s="368"/>
      <c r="Y21" s="430" t="s">
        <v>36</v>
      </c>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7"/>
      <c r="AW21" s="393" t="s">
        <v>36</v>
      </c>
      <c r="AX21" s="393"/>
      <c r="AY21" s="393"/>
      <c r="AZ21" s="393"/>
      <c r="BA21" s="393"/>
      <c r="BB21" s="393"/>
      <c r="BC21" s="393"/>
      <c r="BD21" s="393"/>
      <c r="BE21" s="393"/>
      <c r="BF21" s="393"/>
      <c r="BG21" s="393"/>
      <c r="BH21" s="393"/>
      <c r="BI21" s="393"/>
      <c r="BJ21" s="393"/>
      <c r="BK21" s="393" t="s">
        <v>36</v>
      </c>
      <c r="BL21" s="393"/>
      <c r="BM21" s="393"/>
      <c r="BN21" s="393"/>
      <c r="BO21" s="393"/>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row>
    <row r="22" spans="1:104" s="72" customFormat="1" ht="15" customHeight="1" x14ac:dyDescent="0.2">
      <c r="A22" s="73"/>
      <c r="B22" s="73"/>
      <c r="C22" s="73"/>
      <c r="D22" s="73"/>
      <c r="E22" s="73"/>
      <c r="F22" s="73"/>
      <c r="G22" s="73"/>
      <c r="H22" s="73"/>
      <c r="I22" s="73"/>
      <c r="J22" s="73"/>
      <c r="K22" s="73"/>
      <c r="L22" s="73"/>
      <c r="M22" s="73"/>
      <c r="N22" s="73"/>
      <c r="O22" s="73"/>
      <c r="P22" s="73"/>
      <c r="Q22" s="73"/>
      <c r="R22" s="73"/>
      <c r="S22" s="73"/>
      <c r="T22" s="73"/>
      <c r="U22" s="73"/>
      <c r="V22" s="73"/>
      <c r="W22" s="73"/>
      <c r="X22" s="73"/>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row>
    <row r="23" spans="1:104" x14ac:dyDescent="0.2">
      <c r="A23" s="57"/>
    </row>
  </sheetData>
  <mergeCells count="42">
    <mergeCell ref="BO9:BP9"/>
    <mergeCell ref="BL1:BP1"/>
    <mergeCell ref="BQ1:DB1"/>
    <mergeCell ref="BL2:BP7"/>
    <mergeCell ref="BQ2:DB7"/>
    <mergeCell ref="A8:BP8"/>
    <mergeCell ref="A11:DA11"/>
    <mergeCell ref="A14:F16"/>
    <mergeCell ref="G14:X16"/>
    <mergeCell ref="Y14:AV16"/>
    <mergeCell ref="AW14:BJ16"/>
    <mergeCell ref="BK14:BR16"/>
    <mergeCell ref="BS14:CZ16"/>
    <mergeCell ref="BS18:CZ18"/>
    <mergeCell ref="A17:F17"/>
    <mergeCell ref="G17:X17"/>
    <mergeCell ref="Y17:AV17"/>
    <mergeCell ref="AW17:BJ17"/>
    <mergeCell ref="BK17:BR17"/>
    <mergeCell ref="BS17:CZ17"/>
    <mergeCell ref="A18:F18"/>
    <mergeCell ref="G18:X18"/>
    <mergeCell ref="Y18:AV18"/>
    <mergeCell ref="AW18:BJ18"/>
    <mergeCell ref="BK18:BR18"/>
    <mergeCell ref="BS20:CZ20"/>
    <mergeCell ref="A19:F19"/>
    <mergeCell ref="G19:X19"/>
    <mergeCell ref="Y19:AV19"/>
    <mergeCell ref="AW19:BJ19"/>
    <mergeCell ref="BK19:BR19"/>
    <mergeCell ref="BS19:CZ19"/>
    <mergeCell ref="A20:F20"/>
    <mergeCell ref="G20:X20"/>
    <mergeCell ref="Y20:AV20"/>
    <mergeCell ref="AW20:BJ20"/>
    <mergeCell ref="BK20:BR20"/>
    <mergeCell ref="A21:X21"/>
    <mergeCell ref="Y21:AV21"/>
    <mergeCell ref="AW21:BJ21"/>
    <mergeCell ref="BK21:BR21"/>
    <mergeCell ref="BS21:CZ21"/>
  </mergeCells>
  <pageMargins left="0.78740157480314965" right="0.78740157480314965" top="1.1811023622047245" bottom="0.39370078740157483"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E673-600B-4732-9DD7-17EA637766F9}">
  <dimension ref="A1:BK16"/>
  <sheetViews>
    <sheetView view="pageBreakPreview" zoomScaleNormal="100" zoomScaleSheetLayoutView="100" workbookViewId="0">
      <selection activeCell="DI30" sqref="DI30"/>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12" width="0.85546875" style="56"/>
    <col min="13" max="13" width="2.140625" style="56" customWidth="1"/>
    <col min="14" max="14" width="0.85546875" style="56"/>
    <col min="15" max="15" width="34.7109375" style="56" customWidth="1"/>
    <col min="16" max="37" width="0.85546875" style="56"/>
    <col min="38" max="38" width="8.28515625" style="56" customWidth="1"/>
    <col min="39" max="39" width="0.85546875" style="56"/>
    <col min="40" max="40" width="17.7109375" style="56" customWidth="1"/>
    <col min="41" max="43" width="0.85546875" style="56"/>
    <col min="44" max="45" width="0.85546875" style="56" customWidth="1"/>
    <col min="46" max="46" width="13.5703125" style="56" customWidth="1"/>
    <col min="47" max="47" width="0.85546875" style="56" hidden="1" customWidth="1"/>
    <col min="48" max="48" width="9.5703125" style="56" customWidth="1"/>
    <col min="49" max="49" width="6.7109375" style="56" customWidth="1"/>
    <col min="50" max="62" width="0.85546875" style="56" hidden="1" customWidth="1"/>
    <col min="63" max="63" width="4.28515625" style="56" customWidth="1"/>
    <col min="64" max="256" width="0.85546875" style="56"/>
    <col min="257" max="257" width="1.5703125" style="56" customWidth="1"/>
    <col min="258" max="258" width="0.85546875" style="56"/>
    <col min="259" max="259" width="0.42578125" style="56" customWidth="1"/>
    <col min="260" max="261" width="0" style="56" hidden="1" customWidth="1"/>
    <col min="262" max="268" width="0.85546875" style="56"/>
    <col min="269" max="269" width="2.140625" style="56" customWidth="1"/>
    <col min="270" max="270" width="0.85546875" style="56"/>
    <col min="271" max="271" width="34.7109375" style="56" customWidth="1"/>
    <col min="272" max="293" width="0.85546875" style="56"/>
    <col min="294" max="294" width="8.28515625" style="56" customWidth="1"/>
    <col min="295" max="295" width="0.85546875" style="56"/>
    <col min="296" max="296" width="17.7109375" style="56" customWidth="1"/>
    <col min="297" max="301" width="0.85546875" style="56"/>
    <col min="302" max="302" width="13.5703125" style="56" customWidth="1"/>
    <col min="303" max="303" width="0" style="56" hidden="1" customWidth="1"/>
    <col min="304" max="304" width="9.5703125" style="56" customWidth="1"/>
    <col min="305" max="305" width="6.7109375" style="56" customWidth="1"/>
    <col min="306" max="318" width="0" style="56" hidden="1" customWidth="1"/>
    <col min="319" max="319" width="4.28515625" style="56" customWidth="1"/>
    <col min="320" max="512" width="0.85546875" style="56"/>
    <col min="513" max="513" width="1.5703125" style="56" customWidth="1"/>
    <col min="514" max="514" width="0.85546875" style="56"/>
    <col min="515" max="515" width="0.42578125" style="56" customWidth="1"/>
    <col min="516" max="517" width="0" style="56" hidden="1" customWidth="1"/>
    <col min="518" max="524" width="0.85546875" style="56"/>
    <col min="525" max="525" width="2.140625" style="56" customWidth="1"/>
    <col min="526" max="526" width="0.85546875" style="56"/>
    <col min="527" max="527" width="34.7109375" style="56" customWidth="1"/>
    <col min="528" max="549" width="0.85546875" style="56"/>
    <col min="550" max="550" width="8.28515625" style="56" customWidth="1"/>
    <col min="551" max="551" width="0.85546875" style="56"/>
    <col min="552" max="552" width="17.7109375" style="56" customWidth="1"/>
    <col min="553" max="557" width="0.85546875" style="56"/>
    <col min="558" max="558" width="13.5703125" style="56" customWidth="1"/>
    <col min="559" max="559" width="0" style="56" hidden="1" customWidth="1"/>
    <col min="560" max="560" width="9.5703125" style="56" customWidth="1"/>
    <col min="561" max="561" width="6.7109375" style="56" customWidth="1"/>
    <col min="562" max="574" width="0" style="56" hidden="1" customWidth="1"/>
    <col min="575" max="575" width="4.28515625" style="56" customWidth="1"/>
    <col min="576" max="768" width="0.85546875" style="56"/>
    <col min="769" max="769" width="1.5703125" style="56" customWidth="1"/>
    <col min="770" max="770" width="0.85546875" style="56"/>
    <col min="771" max="771" width="0.42578125" style="56" customWidth="1"/>
    <col min="772" max="773" width="0" style="56" hidden="1" customWidth="1"/>
    <col min="774" max="780" width="0.85546875" style="56"/>
    <col min="781" max="781" width="2.140625" style="56" customWidth="1"/>
    <col min="782" max="782" width="0.85546875" style="56"/>
    <col min="783" max="783" width="34.7109375" style="56" customWidth="1"/>
    <col min="784" max="805" width="0.85546875" style="56"/>
    <col min="806" max="806" width="8.28515625" style="56" customWidth="1"/>
    <col min="807" max="807" width="0.85546875" style="56"/>
    <col min="808" max="808" width="17.7109375" style="56" customWidth="1"/>
    <col min="809" max="813" width="0.85546875" style="56"/>
    <col min="814" max="814" width="13.5703125" style="56" customWidth="1"/>
    <col min="815" max="815" width="0" style="56" hidden="1" customWidth="1"/>
    <col min="816" max="816" width="9.5703125" style="56" customWidth="1"/>
    <col min="817" max="817" width="6.7109375" style="56" customWidth="1"/>
    <col min="818" max="830" width="0" style="56" hidden="1" customWidth="1"/>
    <col min="831" max="831" width="4.28515625" style="56" customWidth="1"/>
    <col min="832" max="1024" width="0.85546875" style="56"/>
    <col min="1025" max="1025" width="1.5703125" style="56" customWidth="1"/>
    <col min="1026" max="1026" width="0.85546875" style="56"/>
    <col min="1027" max="1027" width="0.42578125" style="56" customWidth="1"/>
    <col min="1028" max="1029" width="0" style="56" hidden="1" customWidth="1"/>
    <col min="1030" max="1036" width="0.85546875" style="56"/>
    <col min="1037" max="1037" width="2.140625" style="56" customWidth="1"/>
    <col min="1038" max="1038" width="0.85546875" style="56"/>
    <col min="1039" max="1039" width="34.7109375" style="56" customWidth="1"/>
    <col min="1040" max="1061" width="0.85546875" style="56"/>
    <col min="1062" max="1062" width="8.28515625" style="56" customWidth="1"/>
    <col min="1063" max="1063" width="0.85546875" style="56"/>
    <col min="1064" max="1064" width="17.7109375" style="56" customWidth="1"/>
    <col min="1065" max="1069" width="0.85546875" style="56"/>
    <col min="1070" max="1070" width="13.5703125" style="56" customWidth="1"/>
    <col min="1071" max="1071" width="0" style="56" hidden="1" customWidth="1"/>
    <col min="1072" max="1072" width="9.5703125" style="56" customWidth="1"/>
    <col min="1073" max="1073" width="6.7109375" style="56" customWidth="1"/>
    <col min="1074" max="1086" width="0" style="56" hidden="1" customWidth="1"/>
    <col min="1087" max="1087" width="4.28515625" style="56" customWidth="1"/>
    <col min="1088" max="1280" width="0.85546875" style="56"/>
    <col min="1281" max="1281" width="1.5703125" style="56" customWidth="1"/>
    <col min="1282" max="1282" width="0.85546875" style="56"/>
    <col min="1283" max="1283" width="0.42578125" style="56" customWidth="1"/>
    <col min="1284" max="1285" width="0" style="56" hidden="1" customWidth="1"/>
    <col min="1286" max="1292" width="0.85546875" style="56"/>
    <col min="1293" max="1293" width="2.140625" style="56" customWidth="1"/>
    <col min="1294" max="1294" width="0.85546875" style="56"/>
    <col min="1295" max="1295" width="34.7109375" style="56" customWidth="1"/>
    <col min="1296" max="1317" width="0.85546875" style="56"/>
    <col min="1318" max="1318" width="8.28515625" style="56" customWidth="1"/>
    <col min="1319" max="1319" width="0.85546875" style="56"/>
    <col min="1320" max="1320" width="17.7109375" style="56" customWidth="1"/>
    <col min="1321" max="1325" width="0.85546875" style="56"/>
    <col min="1326" max="1326" width="13.5703125" style="56" customWidth="1"/>
    <col min="1327" max="1327" width="0" style="56" hidden="1" customWidth="1"/>
    <col min="1328" max="1328" width="9.5703125" style="56" customWidth="1"/>
    <col min="1329" max="1329" width="6.7109375" style="56" customWidth="1"/>
    <col min="1330" max="1342" width="0" style="56" hidden="1" customWidth="1"/>
    <col min="1343" max="1343" width="4.28515625" style="56" customWidth="1"/>
    <col min="1344" max="1536" width="0.85546875" style="56"/>
    <col min="1537" max="1537" width="1.5703125" style="56" customWidth="1"/>
    <col min="1538" max="1538" width="0.85546875" style="56"/>
    <col min="1539" max="1539" width="0.42578125" style="56" customWidth="1"/>
    <col min="1540" max="1541" width="0" style="56" hidden="1" customWidth="1"/>
    <col min="1542" max="1548" width="0.85546875" style="56"/>
    <col min="1549" max="1549" width="2.140625" style="56" customWidth="1"/>
    <col min="1550" max="1550" width="0.85546875" style="56"/>
    <col min="1551" max="1551" width="34.7109375" style="56" customWidth="1"/>
    <col min="1552" max="1573" width="0.85546875" style="56"/>
    <col min="1574" max="1574" width="8.28515625" style="56" customWidth="1"/>
    <col min="1575" max="1575" width="0.85546875" style="56"/>
    <col min="1576" max="1576" width="17.7109375" style="56" customWidth="1"/>
    <col min="1577" max="1581" width="0.85546875" style="56"/>
    <col min="1582" max="1582" width="13.5703125" style="56" customWidth="1"/>
    <col min="1583" max="1583" width="0" style="56" hidden="1" customWidth="1"/>
    <col min="1584" max="1584" width="9.5703125" style="56" customWidth="1"/>
    <col min="1585" max="1585" width="6.7109375" style="56" customWidth="1"/>
    <col min="1586" max="1598" width="0" style="56" hidden="1" customWidth="1"/>
    <col min="1599" max="1599" width="4.28515625" style="56" customWidth="1"/>
    <col min="1600" max="1792" width="0.85546875" style="56"/>
    <col min="1793" max="1793" width="1.5703125" style="56" customWidth="1"/>
    <col min="1794" max="1794" width="0.85546875" style="56"/>
    <col min="1795" max="1795" width="0.42578125" style="56" customWidth="1"/>
    <col min="1796" max="1797" width="0" style="56" hidden="1" customWidth="1"/>
    <col min="1798" max="1804" width="0.85546875" style="56"/>
    <col min="1805" max="1805" width="2.140625" style="56" customWidth="1"/>
    <col min="1806" max="1806" width="0.85546875" style="56"/>
    <col min="1807" max="1807" width="34.7109375" style="56" customWidth="1"/>
    <col min="1808" max="1829" width="0.85546875" style="56"/>
    <col min="1830" max="1830" width="8.28515625" style="56" customWidth="1"/>
    <col min="1831" max="1831" width="0.85546875" style="56"/>
    <col min="1832" max="1832" width="17.7109375" style="56" customWidth="1"/>
    <col min="1833" max="1837" width="0.85546875" style="56"/>
    <col min="1838" max="1838" width="13.5703125" style="56" customWidth="1"/>
    <col min="1839" max="1839" width="0" style="56" hidden="1" customWidth="1"/>
    <col min="1840" max="1840" width="9.5703125" style="56" customWidth="1"/>
    <col min="1841" max="1841" width="6.7109375" style="56" customWidth="1"/>
    <col min="1842" max="1854" width="0" style="56" hidden="1" customWidth="1"/>
    <col min="1855" max="1855" width="4.28515625" style="56" customWidth="1"/>
    <col min="1856" max="2048" width="0.85546875" style="56"/>
    <col min="2049" max="2049" width="1.5703125" style="56" customWidth="1"/>
    <col min="2050" max="2050" width="0.85546875" style="56"/>
    <col min="2051" max="2051" width="0.42578125" style="56" customWidth="1"/>
    <col min="2052" max="2053" width="0" style="56" hidden="1" customWidth="1"/>
    <col min="2054" max="2060" width="0.85546875" style="56"/>
    <col min="2061" max="2061" width="2.140625" style="56" customWidth="1"/>
    <col min="2062" max="2062" width="0.85546875" style="56"/>
    <col min="2063" max="2063" width="34.7109375" style="56" customWidth="1"/>
    <col min="2064" max="2085" width="0.85546875" style="56"/>
    <col min="2086" max="2086" width="8.28515625" style="56" customWidth="1"/>
    <col min="2087" max="2087" width="0.85546875" style="56"/>
    <col min="2088" max="2088" width="17.7109375" style="56" customWidth="1"/>
    <col min="2089" max="2093" width="0.85546875" style="56"/>
    <col min="2094" max="2094" width="13.5703125" style="56" customWidth="1"/>
    <col min="2095" max="2095" width="0" style="56" hidden="1" customWidth="1"/>
    <col min="2096" max="2096" width="9.5703125" style="56" customWidth="1"/>
    <col min="2097" max="2097" width="6.7109375" style="56" customWidth="1"/>
    <col min="2098" max="2110" width="0" style="56" hidden="1" customWidth="1"/>
    <col min="2111" max="2111" width="4.28515625" style="56" customWidth="1"/>
    <col min="2112" max="2304" width="0.85546875" style="56"/>
    <col min="2305" max="2305" width="1.5703125" style="56" customWidth="1"/>
    <col min="2306" max="2306" width="0.85546875" style="56"/>
    <col min="2307" max="2307" width="0.42578125" style="56" customWidth="1"/>
    <col min="2308" max="2309" width="0" style="56" hidden="1" customWidth="1"/>
    <col min="2310" max="2316" width="0.85546875" style="56"/>
    <col min="2317" max="2317" width="2.140625" style="56" customWidth="1"/>
    <col min="2318" max="2318" width="0.85546875" style="56"/>
    <col min="2319" max="2319" width="34.7109375" style="56" customWidth="1"/>
    <col min="2320" max="2341" width="0.85546875" style="56"/>
    <col min="2342" max="2342" width="8.28515625" style="56" customWidth="1"/>
    <col min="2343" max="2343" width="0.85546875" style="56"/>
    <col min="2344" max="2344" width="17.7109375" style="56" customWidth="1"/>
    <col min="2345" max="2349" width="0.85546875" style="56"/>
    <col min="2350" max="2350" width="13.5703125" style="56" customWidth="1"/>
    <col min="2351" max="2351" width="0" style="56" hidden="1" customWidth="1"/>
    <col min="2352" max="2352" width="9.5703125" style="56" customWidth="1"/>
    <col min="2353" max="2353" width="6.7109375" style="56" customWidth="1"/>
    <col min="2354" max="2366" width="0" style="56" hidden="1" customWidth="1"/>
    <col min="2367" max="2367" width="4.28515625" style="56" customWidth="1"/>
    <col min="2368" max="2560" width="0.85546875" style="56"/>
    <col min="2561" max="2561" width="1.5703125" style="56" customWidth="1"/>
    <col min="2562" max="2562" width="0.85546875" style="56"/>
    <col min="2563" max="2563" width="0.42578125" style="56" customWidth="1"/>
    <col min="2564" max="2565" width="0" style="56" hidden="1" customWidth="1"/>
    <col min="2566" max="2572" width="0.85546875" style="56"/>
    <col min="2573" max="2573" width="2.140625" style="56" customWidth="1"/>
    <col min="2574" max="2574" width="0.85546875" style="56"/>
    <col min="2575" max="2575" width="34.7109375" style="56" customWidth="1"/>
    <col min="2576" max="2597" width="0.85546875" style="56"/>
    <col min="2598" max="2598" width="8.28515625" style="56" customWidth="1"/>
    <col min="2599" max="2599" width="0.85546875" style="56"/>
    <col min="2600" max="2600" width="17.7109375" style="56" customWidth="1"/>
    <col min="2601" max="2605" width="0.85546875" style="56"/>
    <col min="2606" max="2606" width="13.5703125" style="56" customWidth="1"/>
    <col min="2607" max="2607" width="0" style="56" hidden="1" customWidth="1"/>
    <col min="2608" max="2608" width="9.5703125" style="56" customWidth="1"/>
    <col min="2609" max="2609" width="6.7109375" style="56" customWidth="1"/>
    <col min="2610" max="2622" width="0" style="56" hidden="1" customWidth="1"/>
    <col min="2623" max="2623" width="4.28515625" style="56" customWidth="1"/>
    <col min="2624" max="2816" width="0.85546875" style="56"/>
    <col min="2817" max="2817" width="1.5703125" style="56" customWidth="1"/>
    <col min="2818" max="2818" width="0.85546875" style="56"/>
    <col min="2819" max="2819" width="0.42578125" style="56" customWidth="1"/>
    <col min="2820" max="2821" width="0" style="56" hidden="1" customWidth="1"/>
    <col min="2822" max="2828" width="0.85546875" style="56"/>
    <col min="2829" max="2829" width="2.140625" style="56" customWidth="1"/>
    <col min="2830" max="2830" width="0.85546875" style="56"/>
    <col min="2831" max="2831" width="34.7109375" style="56" customWidth="1"/>
    <col min="2832" max="2853" width="0.85546875" style="56"/>
    <col min="2854" max="2854" width="8.28515625" style="56" customWidth="1"/>
    <col min="2855" max="2855" width="0.85546875" style="56"/>
    <col min="2856" max="2856" width="17.7109375" style="56" customWidth="1"/>
    <col min="2857" max="2861" width="0.85546875" style="56"/>
    <col min="2862" max="2862" width="13.5703125" style="56" customWidth="1"/>
    <col min="2863" max="2863" width="0" style="56" hidden="1" customWidth="1"/>
    <col min="2864" max="2864" width="9.5703125" style="56" customWidth="1"/>
    <col min="2865" max="2865" width="6.7109375" style="56" customWidth="1"/>
    <col min="2866" max="2878" width="0" style="56" hidden="1" customWidth="1"/>
    <col min="2879" max="2879" width="4.28515625" style="56" customWidth="1"/>
    <col min="2880" max="3072" width="0.85546875" style="56"/>
    <col min="3073" max="3073" width="1.5703125" style="56" customWidth="1"/>
    <col min="3074" max="3074" width="0.85546875" style="56"/>
    <col min="3075" max="3075" width="0.42578125" style="56" customWidth="1"/>
    <col min="3076" max="3077" width="0" style="56" hidden="1" customWidth="1"/>
    <col min="3078" max="3084" width="0.85546875" style="56"/>
    <col min="3085" max="3085" width="2.140625" style="56" customWidth="1"/>
    <col min="3086" max="3086" width="0.85546875" style="56"/>
    <col min="3087" max="3087" width="34.7109375" style="56" customWidth="1"/>
    <col min="3088" max="3109" width="0.85546875" style="56"/>
    <col min="3110" max="3110" width="8.28515625" style="56" customWidth="1"/>
    <col min="3111" max="3111" width="0.85546875" style="56"/>
    <col min="3112" max="3112" width="17.7109375" style="56" customWidth="1"/>
    <col min="3113" max="3117" width="0.85546875" style="56"/>
    <col min="3118" max="3118" width="13.5703125" style="56" customWidth="1"/>
    <col min="3119" max="3119" width="0" style="56" hidden="1" customWidth="1"/>
    <col min="3120" max="3120" width="9.5703125" style="56" customWidth="1"/>
    <col min="3121" max="3121" width="6.7109375" style="56" customWidth="1"/>
    <col min="3122" max="3134" width="0" style="56" hidden="1" customWidth="1"/>
    <col min="3135" max="3135" width="4.28515625" style="56" customWidth="1"/>
    <col min="3136" max="3328" width="0.85546875" style="56"/>
    <col min="3329" max="3329" width="1.5703125" style="56" customWidth="1"/>
    <col min="3330" max="3330" width="0.85546875" style="56"/>
    <col min="3331" max="3331" width="0.42578125" style="56" customWidth="1"/>
    <col min="3332" max="3333" width="0" style="56" hidden="1" customWidth="1"/>
    <col min="3334" max="3340" width="0.85546875" style="56"/>
    <col min="3341" max="3341" width="2.140625" style="56" customWidth="1"/>
    <col min="3342" max="3342" width="0.85546875" style="56"/>
    <col min="3343" max="3343" width="34.7109375" style="56" customWidth="1"/>
    <col min="3344" max="3365" width="0.85546875" style="56"/>
    <col min="3366" max="3366" width="8.28515625" style="56" customWidth="1"/>
    <col min="3367" max="3367" width="0.85546875" style="56"/>
    <col min="3368" max="3368" width="17.7109375" style="56" customWidth="1"/>
    <col min="3369" max="3373" width="0.85546875" style="56"/>
    <col min="3374" max="3374" width="13.5703125" style="56" customWidth="1"/>
    <col min="3375" max="3375" width="0" style="56" hidden="1" customWidth="1"/>
    <col min="3376" max="3376" width="9.5703125" style="56" customWidth="1"/>
    <col min="3377" max="3377" width="6.7109375" style="56" customWidth="1"/>
    <col min="3378" max="3390" width="0" style="56" hidden="1" customWidth="1"/>
    <col min="3391" max="3391" width="4.28515625" style="56" customWidth="1"/>
    <col min="3392" max="3584" width="0.85546875" style="56"/>
    <col min="3585" max="3585" width="1.5703125" style="56" customWidth="1"/>
    <col min="3586" max="3586" width="0.85546875" style="56"/>
    <col min="3587" max="3587" width="0.42578125" style="56" customWidth="1"/>
    <col min="3588" max="3589" width="0" style="56" hidden="1" customWidth="1"/>
    <col min="3590" max="3596" width="0.85546875" style="56"/>
    <col min="3597" max="3597" width="2.140625" style="56" customWidth="1"/>
    <col min="3598" max="3598" width="0.85546875" style="56"/>
    <col min="3599" max="3599" width="34.7109375" style="56" customWidth="1"/>
    <col min="3600" max="3621" width="0.85546875" style="56"/>
    <col min="3622" max="3622" width="8.28515625" style="56" customWidth="1"/>
    <col min="3623" max="3623" width="0.85546875" style="56"/>
    <col min="3624" max="3624" width="17.7109375" style="56" customWidth="1"/>
    <col min="3625" max="3629" width="0.85546875" style="56"/>
    <col min="3630" max="3630" width="13.5703125" style="56" customWidth="1"/>
    <col min="3631" max="3631" width="0" style="56" hidden="1" customWidth="1"/>
    <col min="3632" max="3632" width="9.5703125" style="56" customWidth="1"/>
    <col min="3633" max="3633" width="6.7109375" style="56" customWidth="1"/>
    <col min="3634" max="3646" width="0" style="56" hidden="1" customWidth="1"/>
    <col min="3647" max="3647" width="4.28515625" style="56" customWidth="1"/>
    <col min="3648" max="3840" width="0.85546875" style="56"/>
    <col min="3841" max="3841" width="1.5703125" style="56" customWidth="1"/>
    <col min="3842" max="3842" width="0.85546875" style="56"/>
    <col min="3843" max="3843" width="0.42578125" style="56" customWidth="1"/>
    <col min="3844" max="3845" width="0" style="56" hidden="1" customWidth="1"/>
    <col min="3846" max="3852" width="0.85546875" style="56"/>
    <col min="3853" max="3853" width="2.140625" style="56" customWidth="1"/>
    <col min="3854" max="3854" width="0.85546875" style="56"/>
    <col min="3855" max="3855" width="34.7109375" style="56" customWidth="1"/>
    <col min="3856" max="3877" width="0.85546875" style="56"/>
    <col min="3878" max="3878" width="8.28515625" style="56" customWidth="1"/>
    <col min="3879" max="3879" width="0.85546875" style="56"/>
    <col min="3880" max="3880" width="17.7109375" style="56" customWidth="1"/>
    <col min="3881" max="3885" width="0.85546875" style="56"/>
    <col min="3886" max="3886" width="13.5703125" style="56" customWidth="1"/>
    <col min="3887" max="3887" width="0" style="56" hidden="1" customWidth="1"/>
    <col min="3888" max="3888" width="9.5703125" style="56" customWidth="1"/>
    <col min="3889" max="3889" width="6.7109375" style="56" customWidth="1"/>
    <col min="3890" max="3902" width="0" style="56" hidden="1" customWidth="1"/>
    <col min="3903" max="3903" width="4.28515625" style="56" customWidth="1"/>
    <col min="3904" max="4096" width="0.85546875" style="56"/>
    <col min="4097" max="4097" width="1.5703125" style="56" customWidth="1"/>
    <col min="4098" max="4098" width="0.85546875" style="56"/>
    <col min="4099" max="4099" width="0.42578125" style="56" customWidth="1"/>
    <col min="4100" max="4101" width="0" style="56" hidden="1" customWidth="1"/>
    <col min="4102" max="4108" width="0.85546875" style="56"/>
    <col min="4109" max="4109" width="2.140625" style="56" customWidth="1"/>
    <col min="4110" max="4110" width="0.85546875" style="56"/>
    <col min="4111" max="4111" width="34.7109375" style="56" customWidth="1"/>
    <col min="4112" max="4133" width="0.85546875" style="56"/>
    <col min="4134" max="4134" width="8.28515625" style="56" customWidth="1"/>
    <col min="4135" max="4135" width="0.85546875" style="56"/>
    <col min="4136" max="4136" width="17.7109375" style="56" customWidth="1"/>
    <col min="4137" max="4141" width="0.85546875" style="56"/>
    <col min="4142" max="4142" width="13.5703125" style="56" customWidth="1"/>
    <col min="4143" max="4143" width="0" style="56" hidden="1" customWidth="1"/>
    <col min="4144" max="4144" width="9.5703125" style="56" customWidth="1"/>
    <col min="4145" max="4145" width="6.7109375" style="56" customWidth="1"/>
    <col min="4146" max="4158" width="0" style="56" hidden="1" customWidth="1"/>
    <col min="4159" max="4159" width="4.28515625" style="56" customWidth="1"/>
    <col min="4160" max="4352" width="0.85546875" style="56"/>
    <col min="4353" max="4353" width="1.5703125" style="56" customWidth="1"/>
    <col min="4354" max="4354" width="0.85546875" style="56"/>
    <col min="4355" max="4355" width="0.42578125" style="56" customWidth="1"/>
    <col min="4356" max="4357" width="0" style="56" hidden="1" customWidth="1"/>
    <col min="4358" max="4364" width="0.85546875" style="56"/>
    <col min="4365" max="4365" width="2.140625" style="56" customWidth="1"/>
    <col min="4366" max="4366" width="0.85546875" style="56"/>
    <col min="4367" max="4367" width="34.7109375" style="56" customWidth="1"/>
    <col min="4368" max="4389" width="0.85546875" style="56"/>
    <col min="4390" max="4390" width="8.28515625" style="56" customWidth="1"/>
    <col min="4391" max="4391" width="0.85546875" style="56"/>
    <col min="4392" max="4392" width="17.7109375" style="56" customWidth="1"/>
    <col min="4393" max="4397" width="0.85546875" style="56"/>
    <col min="4398" max="4398" width="13.5703125" style="56" customWidth="1"/>
    <col min="4399" max="4399" width="0" style="56" hidden="1" customWidth="1"/>
    <col min="4400" max="4400" width="9.5703125" style="56" customWidth="1"/>
    <col min="4401" max="4401" width="6.7109375" style="56" customWidth="1"/>
    <col min="4402" max="4414" width="0" style="56" hidden="1" customWidth="1"/>
    <col min="4415" max="4415" width="4.28515625" style="56" customWidth="1"/>
    <col min="4416" max="4608" width="0.85546875" style="56"/>
    <col min="4609" max="4609" width="1.5703125" style="56" customWidth="1"/>
    <col min="4610" max="4610" width="0.85546875" style="56"/>
    <col min="4611" max="4611" width="0.42578125" style="56" customWidth="1"/>
    <col min="4612" max="4613" width="0" style="56" hidden="1" customWidth="1"/>
    <col min="4614" max="4620" width="0.85546875" style="56"/>
    <col min="4621" max="4621" width="2.140625" style="56" customWidth="1"/>
    <col min="4622" max="4622" width="0.85546875" style="56"/>
    <col min="4623" max="4623" width="34.7109375" style="56" customWidth="1"/>
    <col min="4624" max="4645" width="0.85546875" style="56"/>
    <col min="4646" max="4646" width="8.28515625" style="56" customWidth="1"/>
    <col min="4647" max="4647" width="0.85546875" style="56"/>
    <col min="4648" max="4648" width="17.7109375" style="56" customWidth="1"/>
    <col min="4649" max="4653" width="0.85546875" style="56"/>
    <col min="4654" max="4654" width="13.5703125" style="56" customWidth="1"/>
    <col min="4655" max="4655" width="0" style="56" hidden="1" customWidth="1"/>
    <col min="4656" max="4656" width="9.5703125" style="56" customWidth="1"/>
    <col min="4657" max="4657" width="6.7109375" style="56" customWidth="1"/>
    <col min="4658" max="4670" width="0" style="56" hidden="1" customWidth="1"/>
    <col min="4671" max="4671" width="4.28515625" style="56" customWidth="1"/>
    <col min="4672" max="4864" width="0.85546875" style="56"/>
    <col min="4865" max="4865" width="1.5703125" style="56" customWidth="1"/>
    <col min="4866" max="4866" width="0.85546875" style="56"/>
    <col min="4867" max="4867" width="0.42578125" style="56" customWidth="1"/>
    <col min="4868" max="4869" width="0" style="56" hidden="1" customWidth="1"/>
    <col min="4870" max="4876" width="0.85546875" style="56"/>
    <col min="4877" max="4877" width="2.140625" style="56" customWidth="1"/>
    <col min="4878" max="4878" width="0.85546875" style="56"/>
    <col min="4879" max="4879" width="34.7109375" style="56" customWidth="1"/>
    <col min="4880" max="4901" width="0.85546875" style="56"/>
    <col min="4902" max="4902" width="8.28515625" style="56" customWidth="1"/>
    <col min="4903" max="4903" width="0.85546875" style="56"/>
    <col min="4904" max="4904" width="17.7109375" style="56" customWidth="1"/>
    <col min="4905" max="4909" width="0.85546875" style="56"/>
    <col min="4910" max="4910" width="13.5703125" style="56" customWidth="1"/>
    <col min="4911" max="4911" width="0" style="56" hidden="1" customWidth="1"/>
    <col min="4912" max="4912" width="9.5703125" style="56" customWidth="1"/>
    <col min="4913" max="4913" width="6.7109375" style="56" customWidth="1"/>
    <col min="4914" max="4926" width="0" style="56" hidden="1" customWidth="1"/>
    <col min="4927" max="4927" width="4.28515625" style="56" customWidth="1"/>
    <col min="4928" max="5120" width="0.85546875" style="56"/>
    <col min="5121" max="5121" width="1.5703125" style="56" customWidth="1"/>
    <col min="5122" max="5122" width="0.85546875" style="56"/>
    <col min="5123" max="5123" width="0.42578125" style="56" customWidth="1"/>
    <col min="5124" max="5125" width="0" style="56" hidden="1" customWidth="1"/>
    <col min="5126" max="5132" width="0.85546875" style="56"/>
    <col min="5133" max="5133" width="2.140625" style="56" customWidth="1"/>
    <col min="5134" max="5134" width="0.85546875" style="56"/>
    <col min="5135" max="5135" width="34.7109375" style="56" customWidth="1"/>
    <col min="5136" max="5157" width="0.85546875" style="56"/>
    <col min="5158" max="5158" width="8.28515625" style="56" customWidth="1"/>
    <col min="5159" max="5159" width="0.85546875" style="56"/>
    <col min="5160" max="5160" width="17.7109375" style="56" customWidth="1"/>
    <col min="5161" max="5165" width="0.85546875" style="56"/>
    <col min="5166" max="5166" width="13.5703125" style="56" customWidth="1"/>
    <col min="5167" max="5167" width="0" style="56" hidden="1" customWidth="1"/>
    <col min="5168" max="5168" width="9.5703125" style="56" customWidth="1"/>
    <col min="5169" max="5169" width="6.7109375" style="56" customWidth="1"/>
    <col min="5170" max="5182" width="0" style="56" hidden="1" customWidth="1"/>
    <col min="5183" max="5183" width="4.28515625" style="56" customWidth="1"/>
    <col min="5184" max="5376" width="0.85546875" style="56"/>
    <col min="5377" max="5377" width="1.5703125" style="56" customWidth="1"/>
    <col min="5378" max="5378" width="0.85546875" style="56"/>
    <col min="5379" max="5379" width="0.42578125" style="56" customWidth="1"/>
    <col min="5380" max="5381" width="0" style="56" hidden="1" customWidth="1"/>
    <col min="5382" max="5388" width="0.85546875" style="56"/>
    <col min="5389" max="5389" width="2.140625" style="56" customWidth="1"/>
    <col min="5390" max="5390" width="0.85546875" style="56"/>
    <col min="5391" max="5391" width="34.7109375" style="56" customWidth="1"/>
    <col min="5392" max="5413" width="0.85546875" style="56"/>
    <col min="5414" max="5414" width="8.28515625" style="56" customWidth="1"/>
    <col min="5415" max="5415" width="0.85546875" style="56"/>
    <col min="5416" max="5416" width="17.7109375" style="56" customWidth="1"/>
    <col min="5417" max="5421" width="0.85546875" style="56"/>
    <col min="5422" max="5422" width="13.5703125" style="56" customWidth="1"/>
    <col min="5423" max="5423" width="0" style="56" hidden="1" customWidth="1"/>
    <col min="5424" max="5424" width="9.5703125" style="56" customWidth="1"/>
    <col min="5425" max="5425" width="6.7109375" style="56" customWidth="1"/>
    <col min="5426" max="5438" width="0" style="56" hidden="1" customWidth="1"/>
    <col min="5439" max="5439" width="4.28515625" style="56" customWidth="1"/>
    <col min="5440" max="5632" width="0.85546875" style="56"/>
    <col min="5633" max="5633" width="1.5703125" style="56" customWidth="1"/>
    <col min="5634" max="5634" width="0.85546875" style="56"/>
    <col min="5635" max="5635" width="0.42578125" style="56" customWidth="1"/>
    <col min="5636" max="5637" width="0" style="56" hidden="1" customWidth="1"/>
    <col min="5638" max="5644" width="0.85546875" style="56"/>
    <col min="5645" max="5645" width="2.140625" style="56" customWidth="1"/>
    <col min="5646" max="5646" width="0.85546875" style="56"/>
    <col min="5647" max="5647" width="34.7109375" style="56" customWidth="1"/>
    <col min="5648" max="5669" width="0.85546875" style="56"/>
    <col min="5670" max="5670" width="8.28515625" style="56" customWidth="1"/>
    <col min="5671" max="5671" width="0.85546875" style="56"/>
    <col min="5672" max="5672" width="17.7109375" style="56" customWidth="1"/>
    <col min="5673" max="5677" width="0.85546875" style="56"/>
    <col min="5678" max="5678" width="13.5703125" style="56" customWidth="1"/>
    <col min="5679" max="5679" width="0" style="56" hidden="1" customWidth="1"/>
    <col min="5680" max="5680" width="9.5703125" style="56" customWidth="1"/>
    <col min="5681" max="5681" width="6.7109375" style="56" customWidth="1"/>
    <col min="5682" max="5694" width="0" style="56" hidden="1" customWidth="1"/>
    <col min="5695" max="5695" width="4.28515625" style="56" customWidth="1"/>
    <col min="5696" max="5888" width="0.85546875" style="56"/>
    <col min="5889" max="5889" width="1.5703125" style="56" customWidth="1"/>
    <col min="5890" max="5890" width="0.85546875" style="56"/>
    <col min="5891" max="5891" width="0.42578125" style="56" customWidth="1"/>
    <col min="5892" max="5893" width="0" style="56" hidden="1" customWidth="1"/>
    <col min="5894" max="5900" width="0.85546875" style="56"/>
    <col min="5901" max="5901" width="2.140625" style="56" customWidth="1"/>
    <col min="5902" max="5902" width="0.85546875" style="56"/>
    <col min="5903" max="5903" width="34.7109375" style="56" customWidth="1"/>
    <col min="5904" max="5925" width="0.85546875" style="56"/>
    <col min="5926" max="5926" width="8.28515625" style="56" customWidth="1"/>
    <col min="5927" max="5927" width="0.85546875" style="56"/>
    <col min="5928" max="5928" width="17.7109375" style="56" customWidth="1"/>
    <col min="5929" max="5933" width="0.85546875" style="56"/>
    <col min="5934" max="5934" width="13.5703125" style="56" customWidth="1"/>
    <col min="5935" max="5935" width="0" style="56" hidden="1" customWidth="1"/>
    <col min="5936" max="5936" width="9.5703125" style="56" customWidth="1"/>
    <col min="5937" max="5937" width="6.7109375" style="56" customWidth="1"/>
    <col min="5938" max="5950" width="0" style="56" hidden="1" customWidth="1"/>
    <col min="5951" max="5951" width="4.28515625" style="56" customWidth="1"/>
    <col min="5952" max="6144" width="0.85546875" style="56"/>
    <col min="6145" max="6145" width="1.5703125" style="56" customWidth="1"/>
    <col min="6146" max="6146" width="0.85546875" style="56"/>
    <col min="6147" max="6147" width="0.42578125" style="56" customWidth="1"/>
    <col min="6148" max="6149" width="0" style="56" hidden="1" customWidth="1"/>
    <col min="6150" max="6156" width="0.85546875" style="56"/>
    <col min="6157" max="6157" width="2.140625" style="56" customWidth="1"/>
    <col min="6158" max="6158" width="0.85546875" style="56"/>
    <col min="6159" max="6159" width="34.7109375" style="56" customWidth="1"/>
    <col min="6160" max="6181" width="0.85546875" style="56"/>
    <col min="6182" max="6182" width="8.28515625" style="56" customWidth="1"/>
    <col min="6183" max="6183" width="0.85546875" style="56"/>
    <col min="6184" max="6184" width="17.7109375" style="56" customWidth="1"/>
    <col min="6185" max="6189" width="0.85546875" style="56"/>
    <col min="6190" max="6190" width="13.5703125" style="56" customWidth="1"/>
    <col min="6191" max="6191" width="0" style="56" hidden="1" customWidth="1"/>
    <col min="6192" max="6192" width="9.5703125" style="56" customWidth="1"/>
    <col min="6193" max="6193" width="6.7109375" style="56" customWidth="1"/>
    <col min="6194" max="6206" width="0" style="56" hidden="1" customWidth="1"/>
    <col min="6207" max="6207" width="4.28515625" style="56" customWidth="1"/>
    <col min="6208" max="6400" width="0.85546875" style="56"/>
    <col min="6401" max="6401" width="1.5703125" style="56" customWidth="1"/>
    <col min="6402" max="6402" width="0.85546875" style="56"/>
    <col min="6403" max="6403" width="0.42578125" style="56" customWidth="1"/>
    <col min="6404" max="6405" width="0" style="56" hidden="1" customWidth="1"/>
    <col min="6406" max="6412" width="0.85546875" style="56"/>
    <col min="6413" max="6413" width="2.140625" style="56" customWidth="1"/>
    <col min="6414" max="6414" width="0.85546875" style="56"/>
    <col min="6415" max="6415" width="34.7109375" style="56" customWidth="1"/>
    <col min="6416" max="6437" width="0.85546875" style="56"/>
    <col min="6438" max="6438" width="8.28515625" style="56" customWidth="1"/>
    <col min="6439" max="6439" width="0.85546875" style="56"/>
    <col min="6440" max="6440" width="17.7109375" style="56" customWidth="1"/>
    <col min="6441" max="6445" width="0.85546875" style="56"/>
    <col min="6446" max="6446" width="13.5703125" style="56" customWidth="1"/>
    <col min="6447" max="6447" width="0" style="56" hidden="1" customWidth="1"/>
    <col min="6448" max="6448" width="9.5703125" style="56" customWidth="1"/>
    <col min="6449" max="6449" width="6.7109375" style="56" customWidth="1"/>
    <col min="6450" max="6462" width="0" style="56" hidden="1" customWidth="1"/>
    <col min="6463" max="6463" width="4.28515625" style="56" customWidth="1"/>
    <col min="6464" max="6656" width="0.85546875" style="56"/>
    <col min="6657" max="6657" width="1.5703125" style="56" customWidth="1"/>
    <col min="6658" max="6658" width="0.85546875" style="56"/>
    <col min="6659" max="6659" width="0.42578125" style="56" customWidth="1"/>
    <col min="6660" max="6661" width="0" style="56" hidden="1" customWidth="1"/>
    <col min="6662" max="6668" width="0.85546875" style="56"/>
    <col min="6669" max="6669" width="2.140625" style="56" customWidth="1"/>
    <col min="6670" max="6670" width="0.85546875" style="56"/>
    <col min="6671" max="6671" width="34.7109375" style="56" customWidth="1"/>
    <col min="6672" max="6693" width="0.85546875" style="56"/>
    <col min="6694" max="6694" width="8.28515625" style="56" customWidth="1"/>
    <col min="6695" max="6695" width="0.85546875" style="56"/>
    <col min="6696" max="6696" width="17.7109375" style="56" customWidth="1"/>
    <col min="6697" max="6701" width="0.85546875" style="56"/>
    <col min="6702" max="6702" width="13.5703125" style="56" customWidth="1"/>
    <col min="6703" max="6703" width="0" style="56" hidden="1" customWidth="1"/>
    <col min="6704" max="6704" width="9.5703125" style="56" customWidth="1"/>
    <col min="6705" max="6705" width="6.7109375" style="56" customWidth="1"/>
    <col min="6706" max="6718" width="0" style="56" hidden="1" customWidth="1"/>
    <col min="6719" max="6719" width="4.28515625" style="56" customWidth="1"/>
    <col min="6720" max="6912" width="0.85546875" style="56"/>
    <col min="6913" max="6913" width="1.5703125" style="56" customWidth="1"/>
    <col min="6914" max="6914" width="0.85546875" style="56"/>
    <col min="6915" max="6915" width="0.42578125" style="56" customWidth="1"/>
    <col min="6916" max="6917" width="0" style="56" hidden="1" customWidth="1"/>
    <col min="6918" max="6924" width="0.85546875" style="56"/>
    <col min="6925" max="6925" width="2.140625" style="56" customWidth="1"/>
    <col min="6926" max="6926" width="0.85546875" style="56"/>
    <col min="6927" max="6927" width="34.7109375" style="56" customWidth="1"/>
    <col min="6928" max="6949" width="0.85546875" style="56"/>
    <col min="6950" max="6950" width="8.28515625" style="56" customWidth="1"/>
    <col min="6951" max="6951" width="0.85546875" style="56"/>
    <col min="6952" max="6952" width="17.7109375" style="56" customWidth="1"/>
    <col min="6953" max="6957" width="0.85546875" style="56"/>
    <col min="6958" max="6958" width="13.5703125" style="56" customWidth="1"/>
    <col min="6959" max="6959" width="0" style="56" hidden="1" customWidth="1"/>
    <col min="6960" max="6960" width="9.5703125" style="56" customWidth="1"/>
    <col min="6961" max="6961" width="6.7109375" style="56" customWidth="1"/>
    <col min="6962" max="6974" width="0" style="56" hidden="1" customWidth="1"/>
    <col min="6975" max="6975" width="4.28515625" style="56" customWidth="1"/>
    <col min="6976" max="7168" width="0.85546875" style="56"/>
    <col min="7169" max="7169" width="1.5703125" style="56" customWidth="1"/>
    <col min="7170" max="7170" width="0.85546875" style="56"/>
    <col min="7171" max="7171" width="0.42578125" style="56" customWidth="1"/>
    <col min="7172" max="7173" width="0" style="56" hidden="1" customWidth="1"/>
    <col min="7174" max="7180" width="0.85546875" style="56"/>
    <col min="7181" max="7181" width="2.140625" style="56" customWidth="1"/>
    <col min="7182" max="7182" width="0.85546875" style="56"/>
    <col min="7183" max="7183" width="34.7109375" style="56" customWidth="1"/>
    <col min="7184" max="7205" width="0.85546875" style="56"/>
    <col min="7206" max="7206" width="8.28515625" style="56" customWidth="1"/>
    <col min="7207" max="7207" width="0.85546875" style="56"/>
    <col min="7208" max="7208" width="17.7109375" style="56" customWidth="1"/>
    <col min="7209" max="7213" width="0.85546875" style="56"/>
    <col min="7214" max="7214" width="13.5703125" style="56" customWidth="1"/>
    <col min="7215" max="7215" width="0" style="56" hidden="1" customWidth="1"/>
    <col min="7216" max="7216" width="9.5703125" style="56" customWidth="1"/>
    <col min="7217" max="7217" width="6.7109375" style="56" customWidth="1"/>
    <col min="7218" max="7230" width="0" style="56" hidden="1" customWidth="1"/>
    <col min="7231" max="7231" width="4.28515625" style="56" customWidth="1"/>
    <col min="7232" max="7424" width="0.85546875" style="56"/>
    <col min="7425" max="7425" width="1.5703125" style="56" customWidth="1"/>
    <col min="7426" max="7426" width="0.85546875" style="56"/>
    <col min="7427" max="7427" width="0.42578125" style="56" customWidth="1"/>
    <col min="7428" max="7429" width="0" style="56" hidden="1" customWidth="1"/>
    <col min="7430" max="7436" width="0.85546875" style="56"/>
    <col min="7437" max="7437" width="2.140625" style="56" customWidth="1"/>
    <col min="7438" max="7438" width="0.85546875" style="56"/>
    <col min="7439" max="7439" width="34.7109375" style="56" customWidth="1"/>
    <col min="7440" max="7461" width="0.85546875" style="56"/>
    <col min="7462" max="7462" width="8.28515625" style="56" customWidth="1"/>
    <col min="7463" max="7463" width="0.85546875" style="56"/>
    <col min="7464" max="7464" width="17.7109375" style="56" customWidth="1"/>
    <col min="7465" max="7469" width="0.85546875" style="56"/>
    <col min="7470" max="7470" width="13.5703125" style="56" customWidth="1"/>
    <col min="7471" max="7471" width="0" style="56" hidden="1" customWidth="1"/>
    <col min="7472" max="7472" width="9.5703125" style="56" customWidth="1"/>
    <col min="7473" max="7473" width="6.7109375" style="56" customWidth="1"/>
    <col min="7474" max="7486" width="0" style="56" hidden="1" customWidth="1"/>
    <col min="7487" max="7487" width="4.28515625" style="56" customWidth="1"/>
    <col min="7488" max="7680" width="0.85546875" style="56"/>
    <col min="7681" max="7681" width="1.5703125" style="56" customWidth="1"/>
    <col min="7682" max="7682" width="0.85546875" style="56"/>
    <col min="7683" max="7683" width="0.42578125" style="56" customWidth="1"/>
    <col min="7684" max="7685" width="0" style="56" hidden="1" customWidth="1"/>
    <col min="7686" max="7692" width="0.85546875" style="56"/>
    <col min="7693" max="7693" width="2.140625" style="56" customWidth="1"/>
    <col min="7694" max="7694" width="0.85546875" style="56"/>
    <col min="7695" max="7695" width="34.7109375" style="56" customWidth="1"/>
    <col min="7696" max="7717" width="0.85546875" style="56"/>
    <col min="7718" max="7718" width="8.28515625" style="56" customWidth="1"/>
    <col min="7719" max="7719" width="0.85546875" style="56"/>
    <col min="7720" max="7720" width="17.7109375" style="56" customWidth="1"/>
    <col min="7721" max="7725" width="0.85546875" style="56"/>
    <col min="7726" max="7726" width="13.5703125" style="56" customWidth="1"/>
    <col min="7727" max="7727" width="0" style="56" hidden="1" customWidth="1"/>
    <col min="7728" max="7728" width="9.5703125" style="56" customWidth="1"/>
    <col min="7729" max="7729" width="6.7109375" style="56" customWidth="1"/>
    <col min="7730" max="7742" width="0" style="56" hidden="1" customWidth="1"/>
    <col min="7743" max="7743" width="4.28515625" style="56" customWidth="1"/>
    <col min="7744" max="7936" width="0.85546875" style="56"/>
    <col min="7937" max="7937" width="1.5703125" style="56" customWidth="1"/>
    <col min="7938" max="7938" width="0.85546875" style="56"/>
    <col min="7939" max="7939" width="0.42578125" style="56" customWidth="1"/>
    <col min="7940" max="7941" width="0" style="56" hidden="1" customWidth="1"/>
    <col min="7942" max="7948" width="0.85546875" style="56"/>
    <col min="7949" max="7949" width="2.140625" style="56" customWidth="1"/>
    <col min="7950" max="7950" width="0.85546875" style="56"/>
    <col min="7951" max="7951" width="34.7109375" style="56" customWidth="1"/>
    <col min="7952" max="7973" width="0.85546875" style="56"/>
    <col min="7974" max="7974" width="8.28515625" style="56" customWidth="1"/>
    <col min="7975" max="7975" width="0.85546875" style="56"/>
    <col min="7976" max="7976" width="17.7109375" style="56" customWidth="1"/>
    <col min="7977" max="7981" width="0.85546875" style="56"/>
    <col min="7982" max="7982" width="13.5703125" style="56" customWidth="1"/>
    <col min="7983" max="7983" width="0" style="56" hidden="1" customWidth="1"/>
    <col min="7984" max="7984" width="9.5703125" style="56" customWidth="1"/>
    <col min="7985" max="7985" width="6.7109375" style="56" customWidth="1"/>
    <col min="7986" max="7998" width="0" style="56" hidden="1" customWidth="1"/>
    <col min="7999" max="7999" width="4.28515625" style="56" customWidth="1"/>
    <col min="8000" max="8192" width="0.85546875" style="56"/>
    <col min="8193" max="8193" width="1.5703125" style="56" customWidth="1"/>
    <col min="8194" max="8194" width="0.85546875" style="56"/>
    <col min="8195" max="8195" width="0.42578125" style="56" customWidth="1"/>
    <col min="8196" max="8197" width="0" style="56" hidden="1" customWidth="1"/>
    <col min="8198" max="8204" width="0.85546875" style="56"/>
    <col min="8205" max="8205" width="2.140625" style="56" customWidth="1"/>
    <col min="8206" max="8206" width="0.85546875" style="56"/>
    <col min="8207" max="8207" width="34.7109375" style="56" customWidth="1"/>
    <col min="8208" max="8229" width="0.85546875" style="56"/>
    <col min="8230" max="8230" width="8.28515625" style="56" customWidth="1"/>
    <col min="8231" max="8231" width="0.85546875" style="56"/>
    <col min="8232" max="8232" width="17.7109375" style="56" customWidth="1"/>
    <col min="8233" max="8237" width="0.85546875" style="56"/>
    <col min="8238" max="8238" width="13.5703125" style="56" customWidth="1"/>
    <col min="8239" max="8239" width="0" style="56" hidden="1" customWidth="1"/>
    <col min="8240" max="8240" width="9.5703125" style="56" customWidth="1"/>
    <col min="8241" max="8241" width="6.7109375" style="56" customWidth="1"/>
    <col min="8242" max="8254" width="0" style="56" hidden="1" customWidth="1"/>
    <col min="8255" max="8255" width="4.28515625" style="56" customWidth="1"/>
    <col min="8256" max="8448" width="0.85546875" style="56"/>
    <col min="8449" max="8449" width="1.5703125" style="56" customWidth="1"/>
    <col min="8450" max="8450" width="0.85546875" style="56"/>
    <col min="8451" max="8451" width="0.42578125" style="56" customWidth="1"/>
    <col min="8452" max="8453" width="0" style="56" hidden="1" customWidth="1"/>
    <col min="8454" max="8460" width="0.85546875" style="56"/>
    <col min="8461" max="8461" width="2.140625" style="56" customWidth="1"/>
    <col min="8462" max="8462" width="0.85546875" style="56"/>
    <col min="8463" max="8463" width="34.7109375" style="56" customWidth="1"/>
    <col min="8464" max="8485" width="0.85546875" style="56"/>
    <col min="8486" max="8486" width="8.28515625" style="56" customWidth="1"/>
    <col min="8487" max="8487" width="0.85546875" style="56"/>
    <col min="8488" max="8488" width="17.7109375" style="56" customWidth="1"/>
    <col min="8489" max="8493" width="0.85546875" style="56"/>
    <col min="8494" max="8494" width="13.5703125" style="56" customWidth="1"/>
    <col min="8495" max="8495" width="0" style="56" hidden="1" customWidth="1"/>
    <col min="8496" max="8496" width="9.5703125" style="56" customWidth="1"/>
    <col min="8497" max="8497" width="6.7109375" style="56" customWidth="1"/>
    <col min="8498" max="8510" width="0" style="56" hidden="1" customWidth="1"/>
    <col min="8511" max="8511" width="4.28515625" style="56" customWidth="1"/>
    <col min="8512" max="8704" width="0.85546875" style="56"/>
    <col min="8705" max="8705" width="1.5703125" style="56" customWidth="1"/>
    <col min="8706" max="8706" width="0.85546875" style="56"/>
    <col min="8707" max="8707" width="0.42578125" style="56" customWidth="1"/>
    <col min="8708" max="8709" width="0" style="56" hidden="1" customWidth="1"/>
    <col min="8710" max="8716" width="0.85546875" style="56"/>
    <col min="8717" max="8717" width="2.140625" style="56" customWidth="1"/>
    <col min="8718" max="8718" width="0.85546875" style="56"/>
    <col min="8719" max="8719" width="34.7109375" style="56" customWidth="1"/>
    <col min="8720" max="8741" width="0.85546875" style="56"/>
    <col min="8742" max="8742" width="8.28515625" style="56" customWidth="1"/>
    <col min="8743" max="8743" width="0.85546875" style="56"/>
    <col min="8744" max="8744" width="17.7109375" style="56" customWidth="1"/>
    <col min="8745" max="8749" width="0.85546875" style="56"/>
    <col min="8750" max="8750" width="13.5703125" style="56" customWidth="1"/>
    <col min="8751" max="8751" width="0" style="56" hidden="1" customWidth="1"/>
    <col min="8752" max="8752" width="9.5703125" style="56" customWidth="1"/>
    <col min="8753" max="8753" width="6.7109375" style="56" customWidth="1"/>
    <col min="8754" max="8766" width="0" style="56" hidden="1" customWidth="1"/>
    <col min="8767" max="8767" width="4.28515625" style="56" customWidth="1"/>
    <col min="8768" max="8960" width="0.85546875" style="56"/>
    <col min="8961" max="8961" width="1.5703125" style="56" customWidth="1"/>
    <col min="8962" max="8962" width="0.85546875" style="56"/>
    <col min="8963" max="8963" width="0.42578125" style="56" customWidth="1"/>
    <col min="8964" max="8965" width="0" style="56" hidden="1" customWidth="1"/>
    <col min="8966" max="8972" width="0.85546875" style="56"/>
    <col min="8973" max="8973" width="2.140625" style="56" customWidth="1"/>
    <col min="8974" max="8974" width="0.85546875" style="56"/>
    <col min="8975" max="8975" width="34.7109375" style="56" customWidth="1"/>
    <col min="8976" max="8997" width="0.85546875" style="56"/>
    <col min="8998" max="8998" width="8.28515625" style="56" customWidth="1"/>
    <col min="8999" max="8999" width="0.85546875" style="56"/>
    <col min="9000" max="9000" width="17.7109375" style="56" customWidth="1"/>
    <col min="9001" max="9005" width="0.85546875" style="56"/>
    <col min="9006" max="9006" width="13.5703125" style="56" customWidth="1"/>
    <col min="9007" max="9007" width="0" style="56" hidden="1" customWidth="1"/>
    <col min="9008" max="9008" width="9.5703125" style="56" customWidth="1"/>
    <col min="9009" max="9009" width="6.7109375" style="56" customWidth="1"/>
    <col min="9010" max="9022" width="0" style="56" hidden="1" customWidth="1"/>
    <col min="9023" max="9023" width="4.28515625" style="56" customWidth="1"/>
    <col min="9024" max="9216" width="0.85546875" style="56"/>
    <col min="9217" max="9217" width="1.5703125" style="56" customWidth="1"/>
    <col min="9218" max="9218" width="0.85546875" style="56"/>
    <col min="9219" max="9219" width="0.42578125" style="56" customWidth="1"/>
    <col min="9220" max="9221" width="0" style="56" hidden="1" customWidth="1"/>
    <col min="9222" max="9228" width="0.85546875" style="56"/>
    <col min="9229" max="9229" width="2.140625" style="56" customWidth="1"/>
    <col min="9230" max="9230" width="0.85546875" style="56"/>
    <col min="9231" max="9231" width="34.7109375" style="56" customWidth="1"/>
    <col min="9232" max="9253" width="0.85546875" style="56"/>
    <col min="9254" max="9254" width="8.28515625" style="56" customWidth="1"/>
    <col min="9255" max="9255" width="0.85546875" style="56"/>
    <col min="9256" max="9256" width="17.7109375" style="56" customWidth="1"/>
    <col min="9257" max="9261" width="0.85546875" style="56"/>
    <col min="9262" max="9262" width="13.5703125" style="56" customWidth="1"/>
    <col min="9263" max="9263" width="0" style="56" hidden="1" customWidth="1"/>
    <col min="9264" max="9264" width="9.5703125" style="56" customWidth="1"/>
    <col min="9265" max="9265" width="6.7109375" style="56" customWidth="1"/>
    <col min="9266" max="9278" width="0" style="56" hidden="1" customWidth="1"/>
    <col min="9279" max="9279" width="4.28515625" style="56" customWidth="1"/>
    <col min="9280" max="9472" width="0.85546875" style="56"/>
    <col min="9473" max="9473" width="1.5703125" style="56" customWidth="1"/>
    <col min="9474" max="9474" width="0.85546875" style="56"/>
    <col min="9475" max="9475" width="0.42578125" style="56" customWidth="1"/>
    <col min="9476" max="9477" width="0" style="56" hidden="1" customWidth="1"/>
    <col min="9478" max="9484" width="0.85546875" style="56"/>
    <col min="9485" max="9485" width="2.140625" style="56" customWidth="1"/>
    <col min="9486" max="9486" width="0.85546875" style="56"/>
    <col min="9487" max="9487" width="34.7109375" style="56" customWidth="1"/>
    <col min="9488" max="9509" width="0.85546875" style="56"/>
    <col min="9510" max="9510" width="8.28515625" style="56" customWidth="1"/>
    <col min="9511" max="9511" width="0.85546875" style="56"/>
    <col min="9512" max="9512" width="17.7109375" style="56" customWidth="1"/>
    <col min="9513" max="9517" width="0.85546875" style="56"/>
    <col min="9518" max="9518" width="13.5703125" style="56" customWidth="1"/>
    <col min="9519" max="9519" width="0" style="56" hidden="1" customWidth="1"/>
    <col min="9520" max="9520" width="9.5703125" style="56" customWidth="1"/>
    <col min="9521" max="9521" width="6.7109375" style="56" customWidth="1"/>
    <col min="9522" max="9534" width="0" style="56" hidden="1" customWidth="1"/>
    <col min="9535" max="9535" width="4.28515625" style="56" customWidth="1"/>
    <col min="9536" max="9728" width="0.85546875" style="56"/>
    <col min="9729" max="9729" width="1.5703125" style="56" customWidth="1"/>
    <col min="9730" max="9730" width="0.85546875" style="56"/>
    <col min="9731" max="9731" width="0.42578125" style="56" customWidth="1"/>
    <col min="9732" max="9733" width="0" style="56" hidden="1" customWidth="1"/>
    <col min="9734" max="9740" width="0.85546875" style="56"/>
    <col min="9741" max="9741" width="2.140625" style="56" customWidth="1"/>
    <col min="9742" max="9742" width="0.85546875" style="56"/>
    <col min="9743" max="9743" width="34.7109375" style="56" customWidth="1"/>
    <col min="9744" max="9765" width="0.85546875" style="56"/>
    <col min="9766" max="9766" width="8.28515625" style="56" customWidth="1"/>
    <col min="9767" max="9767" width="0.85546875" style="56"/>
    <col min="9768" max="9768" width="17.7109375" style="56" customWidth="1"/>
    <col min="9769" max="9773" width="0.85546875" style="56"/>
    <col min="9774" max="9774" width="13.5703125" style="56" customWidth="1"/>
    <col min="9775" max="9775" width="0" style="56" hidden="1" customWidth="1"/>
    <col min="9776" max="9776" width="9.5703125" style="56" customWidth="1"/>
    <col min="9777" max="9777" width="6.7109375" style="56" customWidth="1"/>
    <col min="9778" max="9790" width="0" style="56" hidden="1" customWidth="1"/>
    <col min="9791" max="9791" width="4.28515625" style="56" customWidth="1"/>
    <col min="9792" max="9984" width="0.85546875" style="56"/>
    <col min="9985" max="9985" width="1.5703125" style="56" customWidth="1"/>
    <col min="9986" max="9986" width="0.85546875" style="56"/>
    <col min="9987" max="9987" width="0.42578125" style="56" customWidth="1"/>
    <col min="9988" max="9989" width="0" style="56" hidden="1" customWidth="1"/>
    <col min="9990" max="9996" width="0.85546875" style="56"/>
    <col min="9997" max="9997" width="2.140625" style="56" customWidth="1"/>
    <col min="9998" max="9998" width="0.85546875" style="56"/>
    <col min="9999" max="9999" width="34.7109375" style="56" customWidth="1"/>
    <col min="10000" max="10021" width="0.85546875" style="56"/>
    <col min="10022" max="10022" width="8.28515625" style="56" customWidth="1"/>
    <col min="10023" max="10023" width="0.85546875" style="56"/>
    <col min="10024" max="10024" width="17.7109375" style="56" customWidth="1"/>
    <col min="10025" max="10029" width="0.85546875" style="56"/>
    <col min="10030" max="10030" width="13.5703125" style="56" customWidth="1"/>
    <col min="10031" max="10031" width="0" style="56" hidden="1" customWidth="1"/>
    <col min="10032" max="10032" width="9.5703125" style="56" customWidth="1"/>
    <col min="10033" max="10033" width="6.7109375" style="56" customWidth="1"/>
    <col min="10034" max="10046" width="0" style="56" hidden="1" customWidth="1"/>
    <col min="10047" max="10047" width="4.28515625" style="56" customWidth="1"/>
    <col min="10048" max="10240" width="0.85546875" style="56"/>
    <col min="10241" max="10241" width="1.5703125" style="56" customWidth="1"/>
    <col min="10242" max="10242" width="0.85546875" style="56"/>
    <col min="10243" max="10243" width="0.42578125" style="56" customWidth="1"/>
    <col min="10244" max="10245" width="0" style="56" hidden="1" customWidth="1"/>
    <col min="10246" max="10252" width="0.85546875" style="56"/>
    <col min="10253" max="10253" width="2.140625" style="56" customWidth="1"/>
    <col min="10254" max="10254" width="0.85546875" style="56"/>
    <col min="10255" max="10255" width="34.7109375" style="56" customWidth="1"/>
    <col min="10256" max="10277" width="0.85546875" style="56"/>
    <col min="10278" max="10278" width="8.28515625" style="56" customWidth="1"/>
    <col min="10279" max="10279" width="0.85546875" style="56"/>
    <col min="10280" max="10280" width="17.7109375" style="56" customWidth="1"/>
    <col min="10281" max="10285" width="0.85546875" style="56"/>
    <col min="10286" max="10286" width="13.5703125" style="56" customWidth="1"/>
    <col min="10287" max="10287" width="0" style="56" hidden="1" customWidth="1"/>
    <col min="10288" max="10288" width="9.5703125" style="56" customWidth="1"/>
    <col min="10289" max="10289" width="6.7109375" style="56" customWidth="1"/>
    <col min="10290" max="10302" width="0" style="56" hidden="1" customWidth="1"/>
    <col min="10303" max="10303" width="4.28515625" style="56" customWidth="1"/>
    <col min="10304" max="10496" width="0.85546875" style="56"/>
    <col min="10497" max="10497" width="1.5703125" style="56" customWidth="1"/>
    <col min="10498" max="10498" width="0.85546875" style="56"/>
    <col min="10499" max="10499" width="0.42578125" style="56" customWidth="1"/>
    <col min="10500" max="10501" width="0" style="56" hidden="1" customWidth="1"/>
    <col min="10502" max="10508" width="0.85546875" style="56"/>
    <col min="10509" max="10509" width="2.140625" style="56" customWidth="1"/>
    <col min="10510" max="10510" width="0.85546875" style="56"/>
    <col min="10511" max="10511" width="34.7109375" style="56" customWidth="1"/>
    <col min="10512" max="10533" width="0.85546875" style="56"/>
    <col min="10534" max="10534" width="8.28515625" style="56" customWidth="1"/>
    <col min="10535" max="10535" width="0.85546875" style="56"/>
    <col min="10536" max="10536" width="17.7109375" style="56" customWidth="1"/>
    <col min="10537" max="10541" width="0.85546875" style="56"/>
    <col min="10542" max="10542" width="13.5703125" style="56" customWidth="1"/>
    <col min="10543" max="10543" width="0" style="56" hidden="1" customWidth="1"/>
    <col min="10544" max="10544" width="9.5703125" style="56" customWidth="1"/>
    <col min="10545" max="10545" width="6.7109375" style="56" customWidth="1"/>
    <col min="10546" max="10558" width="0" style="56" hidden="1" customWidth="1"/>
    <col min="10559" max="10559" width="4.28515625" style="56" customWidth="1"/>
    <col min="10560" max="10752" width="0.85546875" style="56"/>
    <col min="10753" max="10753" width="1.5703125" style="56" customWidth="1"/>
    <col min="10754" max="10754" width="0.85546875" style="56"/>
    <col min="10755" max="10755" width="0.42578125" style="56" customWidth="1"/>
    <col min="10756" max="10757" width="0" style="56" hidden="1" customWidth="1"/>
    <col min="10758" max="10764" width="0.85546875" style="56"/>
    <col min="10765" max="10765" width="2.140625" style="56" customWidth="1"/>
    <col min="10766" max="10766" width="0.85546875" style="56"/>
    <col min="10767" max="10767" width="34.7109375" style="56" customWidth="1"/>
    <col min="10768" max="10789" width="0.85546875" style="56"/>
    <col min="10790" max="10790" width="8.28515625" style="56" customWidth="1"/>
    <col min="10791" max="10791" width="0.85546875" style="56"/>
    <col min="10792" max="10792" width="17.7109375" style="56" customWidth="1"/>
    <col min="10793" max="10797" width="0.85546875" style="56"/>
    <col min="10798" max="10798" width="13.5703125" style="56" customWidth="1"/>
    <col min="10799" max="10799" width="0" style="56" hidden="1" customWidth="1"/>
    <col min="10800" max="10800" width="9.5703125" style="56" customWidth="1"/>
    <col min="10801" max="10801" width="6.7109375" style="56" customWidth="1"/>
    <col min="10802" max="10814" width="0" style="56" hidden="1" customWidth="1"/>
    <col min="10815" max="10815" width="4.28515625" style="56" customWidth="1"/>
    <col min="10816" max="11008" width="0.85546875" style="56"/>
    <col min="11009" max="11009" width="1.5703125" style="56" customWidth="1"/>
    <col min="11010" max="11010" width="0.85546875" style="56"/>
    <col min="11011" max="11011" width="0.42578125" style="56" customWidth="1"/>
    <col min="11012" max="11013" width="0" style="56" hidden="1" customWidth="1"/>
    <col min="11014" max="11020" width="0.85546875" style="56"/>
    <col min="11021" max="11021" width="2.140625" style="56" customWidth="1"/>
    <col min="11022" max="11022" width="0.85546875" style="56"/>
    <col min="11023" max="11023" width="34.7109375" style="56" customWidth="1"/>
    <col min="11024" max="11045" width="0.85546875" style="56"/>
    <col min="11046" max="11046" width="8.28515625" style="56" customWidth="1"/>
    <col min="11047" max="11047" width="0.85546875" style="56"/>
    <col min="11048" max="11048" width="17.7109375" style="56" customWidth="1"/>
    <col min="11049" max="11053" width="0.85546875" style="56"/>
    <col min="11054" max="11054" width="13.5703125" style="56" customWidth="1"/>
    <col min="11055" max="11055" width="0" style="56" hidden="1" customWidth="1"/>
    <col min="11056" max="11056" width="9.5703125" style="56" customWidth="1"/>
    <col min="11057" max="11057" width="6.7109375" style="56" customWidth="1"/>
    <col min="11058" max="11070" width="0" style="56" hidden="1" customWidth="1"/>
    <col min="11071" max="11071" width="4.28515625" style="56" customWidth="1"/>
    <col min="11072" max="11264" width="0.85546875" style="56"/>
    <col min="11265" max="11265" width="1.5703125" style="56" customWidth="1"/>
    <col min="11266" max="11266" width="0.85546875" style="56"/>
    <col min="11267" max="11267" width="0.42578125" style="56" customWidth="1"/>
    <col min="11268" max="11269" width="0" style="56" hidden="1" customWidth="1"/>
    <col min="11270" max="11276" width="0.85546875" style="56"/>
    <col min="11277" max="11277" width="2.140625" style="56" customWidth="1"/>
    <col min="11278" max="11278" width="0.85546875" style="56"/>
    <col min="11279" max="11279" width="34.7109375" style="56" customWidth="1"/>
    <col min="11280" max="11301" width="0.85546875" style="56"/>
    <col min="11302" max="11302" width="8.28515625" style="56" customWidth="1"/>
    <col min="11303" max="11303" width="0.85546875" style="56"/>
    <col min="11304" max="11304" width="17.7109375" style="56" customWidth="1"/>
    <col min="11305" max="11309" width="0.85546875" style="56"/>
    <col min="11310" max="11310" width="13.5703125" style="56" customWidth="1"/>
    <col min="11311" max="11311" width="0" style="56" hidden="1" customWidth="1"/>
    <col min="11312" max="11312" width="9.5703125" style="56" customWidth="1"/>
    <col min="11313" max="11313" width="6.7109375" style="56" customWidth="1"/>
    <col min="11314" max="11326" width="0" style="56" hidden="1" customWidth="1"/>
    <col min="11327" max="11327" width="4.28515625" style="56" customWidth="1"/>
    <col min="11328" max="11520" width="0.85546875" style="56"/>
    <col min="11521" max="11521" width="1.5703125" style="56" customWidth="1"/>
    <col min="11522" max="11522" width="0.85546875" style="56"/>
    <col min="11523" max="11523" width="0.42578125" style="56" customWidth="1"/>
    <col min="11524" max="11525" width="0" style="56" hidden="1" customWidth="1"/>
    <col min="11526" max="11532" width="0.85546875" style="56"/>
    <col min="11533" max="11533" width="2.140625" style="56" customWidth="1"/>
    <col min="11534" max="11534" width="0.85546875" style="56"/>
    <col min="11535" max="11535" width="34.7109375" style="56" customWidth="1"/>
    <col min="11536" max="11557" width="0.85546875" style="56"/>
    <col min="11558" max="11558" width="8.28515625" style="56" customWidth="1"/>
    <col min="11559" max="11559" width="0.85546875" style="56"/>
    <col min="11560" max="11560" width="17.7109375" style="56" customWidth="1"/>
    <col min="11561" max="11565" width="0.85546875" style="56"/>
    <col min="11566" max="11566" width="13.5703125" style="56" customWidth="1"/>
    <col min="11567" max="11567" width="0" style="56" hidden="1" customWidth="1"/>
    <col min="11568" max="11568" width="9.5703125" style="56" customWidth="1"/>
    <col min="11569" max="11569" width="6.7109375" style="56" customWidth="1"/>
    <col min="11570" max="11582" width="0" style="56" hidden="1" customWidth="1"/>
    <col min="11583" max="11583" width="4.28515625" style="56" customWidth="1"/>
    <col min="11584" max="11776" width="0.85546875" style="56"/>
    <col min="11777" max="11777" width="1.5703125" style="56" customWidth="1"/>
    <col min="11778" max="11778" width="0.85546875" style="56"/>
    <col min="11779" max="11779" width="0.42578125" style="56" customWidth="1"/>
    <col min="11780" max="11781" width="0" style="56" hidden="1" customWidth="1"/>
    <col min="11782" max="11788" width="0.85546875" style="56"/>
    <col min="11789" max="11789" width="2.140625" style="56" customWidth="1"/>
    <col min="11790" max="11790" width="0.85546875" style="56"/>
    <col min="11791" max="11791" width="34.7109375" style="56" customWidth="1"/>
    <col min="11792" max="11813" width="0.85546875" style="56"/>
    <col min="11814" max="11814" width="8.28515625" style="56" customWidth="1"/>
    <col min="11815" max="11815" width="0.85546875" style="56"/>
    <col min="11816" max="11816" width="17.7109375" style="56" customWidth="1"/>
    <col min="11817" max="11821" width="0.85546875" style="56"/>
    <col min="11822" max="11822" width="13.5703125" style="56" customWidth="1"/>
    <col min="11823" max="11823" width="0" style="56" hidden="1" customWidth="1"/>
    <col min="11824" max="11824" width="9.5703125" style="56" customWidth="1"/>
    <col min="11825" max="11825" width="6.7109375" style="56" customWidth="1"/>
    <col min="11826" max="11838" width="0" style="56" hidden="1" customWidth="1"/>
    <col min="11839" max="11839" width="4.28515625" style="56" customWidth="1"/>
    <col min="11840" max="12032" width="0.85546875" style="56"/>
    <col min="12033" max="12033" width="1.5703125" style="56" customWidth="1"/>
    <col min="12034" max="12034" width="0.85546875" style="56"/>
    <col min="12035" max="12035" width="0.42578125" style="56" customWidth="1"/>
    <col min="12036" max="12037" width="0" style="56" hidden="1" customWidth="1"/>
    <col min="12038" max="12044" width="0.85546875" style="56"/>
    <col min="12045" max="12045" width="2.140625" style="56" customWidth="1"/>
    <col min="12046" max="12046" width="0.85546875" style="56"/>
    <col min="12047" max="12047" width="34.7109375" style="56" customWidth="1"/>
    <col min="12048" max="12069" width="0.85546875" style="56"/>
    <col min="12070" max="12070" width="8.28515625" style="56" customWidth="1"/>
    <col min="12071" max="12071" width="0.85546875" style="56"/>
    <col min="12072" max="12072" width="17.7109375" style="56" customWidth="1"/>
    <col min="12073" max="12077" width="0.85546875" style="56"/>
    <col min="12078" max="12078" width="13.5703125" style="56" customWidth="1"/>
    <col min="12079" max="12079" width="0" style="56" hidden="1" customWidth="1"/>
    <col min="12080" max="12080" width="9.5703125" style="56" customWidth="1"/>
    <col min="12081" max="12081" width="6.7109375" style="56" customWidth="1"/>
    <col min="12082" max="12094" width="0" style="56" hidden="1" customWidth="1"/>
    <col min="12095" max="12095" width="4.28515625" style="56" customWidth="1"/>
    <col min="12096" max="12288" width="0.85546875" style="56"/>
    <col min="12289" max="12289" width="1.5703125" style="56" customWidth="1"/>
    <col min="12290" max="12290" width="0.85546875" style="56"/>
    <col min="12291" max="12291" width="0.42578125" style="56" customWidth="1"/>
    <col min="12292" max="12293" width="0" style="56" hidden="1" customWidth="1"/>
    <col min="12294" max="12300" width="0.85546875" style="56"/>
    <col min="12301" max="12301" width="2.140625" style="56" customWidth="1"/>
    <col min="12302" max="12302" width="0.85546875" style="56"/>
    <col min="12303" max="12303" width="34.7109375" style="56" customWidth="1"/>
    <col min="12304" max="12325" width="0.85546875" style="56"/>
    <col min="12326" max="12326" width="8.28515625" style="56" customWidth="1"/>
    <col min="12327" max="12327" width="0.85546875" style="56"/>
    <col min="12328" max="12328" width="17.7109375" style="56" customWidth="1"/>
    <col min="12329" max="12333" width="0.85546875" style="56"/>
    <col min="12334" max="12334" width="13.5703125" style="56" customWidth="1"/>
    <col min="12335" max="12335" width="0" style="56" hidden="1" customWidth="1"/>
    <col min="12336" max="12336" width="9.5703125" style="56" customWidth="1"/>
    <col min="12337" max="12337" width="6.7109375" style="56" customWidth="1"/>
    <col min="12338" max="12350" width="0" style="56" hidden="1" customWidth="1"/>
    <col min="12351" max="12351" width="4.28515625" style="56" customWidth="1"/>
    <col min="12352" max="12544" width="0.85546875" style="56"/>
    <col min="12545" max="12545" width="1.5703125" style="56" customWidth="1"/>
    <col min="12546" max="12546" width="0.85546875" style="56"/>
    <col min="12547" max="12547" width="0.42578125" style="56" customWidth="1"/>
    <col min="12548" max="12549" width="0" style="56" hidden="1" customWidth="1"/>
    <col min="12550" max="12556" width="0.85546875" style="56"/>
    <col min="12557" max="12557" width="2.140625" style="56" customWidth="1"/>
    <col min="12558" max="12558" width="0.85546875" style="56"/>
    <col min="12559" max="12559" width="34.7109375" style="56" customWidth="1"/>
    <col min="12560" max="12581" width="0.85546875" style="56"/>
    <col min="12582" max="12582" width="8.28515625" style="56" customWidth="1"/>
    <col min="12583" max="12583" width="0.85546875" style="56"/>
    <col min="12584" max="12584" width="17.7109375" style="56" customWidth="1"/>
    <col min="12585" max="12589" width="0.85546875" style="56"/>
    <col min="12590" max="12590" width="13.5703125" style="56" customWidth="1"/>
    <col min="12591" max="12591" width="0" style="56" hidden="1" customWidth="1"/>
    <col min="12592" max="12592" width="9.5703125" style="56" customWidth="1"/>
    <col min="12593" max="12593" width="6.7109375" style="56" customWidth="1"/>
    <col min="12594" max="12606" width="0" style="56" hidden="1" customWidth="1"/>
    <col min="12607" max="12607" width="4.28515625" style="56" customWidth="1"/>
    <col min="12608" max="12800" width="0.85546875" style="56"/>
    <col min="12801" max="12801" width="1.5703125" style="56" customWidth="1"/>
    <col min="12802" max="12802" width="0.85546875" style="56"/>
    <col min="12803" max="12803" width="0.42578125" style="56" customWidth="1"/>
    <col min="12804" max="12805" width="0" style="56" hidden="1" customWidth="1"/>
    <col min="12806" max="12812" width="0.85546875" style="56"/>
    <col min="12813" max="12813" width="2.140625" style="56" customWidth="1"/>
    <col min="12814" max="12814" width="0.85546875" style="56"/>
    <col min="12815" max="12815" width="34.7109375" style="56" customWidth="1"/>
    <col min="12816" max="12837" width="0.85546875" style="56"/>
    <col min="12838" max="12838" width="8.28515625" style="56" customWidth="1"/>
    <col min="12839" max="12839" width="0.85546875" style="56"/>
    <col min="12840" max="12840" width="17.7109375" style="56" customWidth="1"/>
    <col min="12841" max="12845" width="0.85546875" style="56"/>
    <col min="12846" max="12846" width="13.5703125" style="56" customWidth="1"/>
    <col min="12847" max="12847" width="0" style="56" hidden="1" customWidth="1"/>
    <col min="12848" max="12848" width="9.5703125" style="56" customWidth="1"/>
    <col min="12849" max="12849" width="6.7109375" style="56" customWidth="1"/>
    <col min="12850" max="12862" width="0" style="56" hidden="1" customWidth="1"/>
    <col min="12863" max="12863" width="4.28515625" style="56" customWidth="1"/>
    <col min="12864" max="13056" width="0.85546875" style="56"/>
    <col min="13057" max="13057" width="1.5703125" style="56" customWidth="1"/>
    <col min="13058" max="13058" width="0.85546875" style="56"/>
    <col min="13059" max="13059" width="0.42578125" style="56" customWidth="1"/>
    <col min="13060" max="13061" width="0" style="56" hidden="1" customWidth="1"/>
    <col min="13062" max="13068" width="0.85546875" style="56"/>
    <col min="13069" max="13069" width="2.140625" style="56" customWidth="1"/>
    <col min="13070" max="13070" width="0.85546875" style="56"/>
    <col min="13071" max="13071" width="34.7109375" style="56" customWidth="1"/>
    <col min="13072" max="13093" width="0.85546875" style="56"/>
    <col min="13094" max="13094" width="8.28515625" style="56" customWidth="1"/>
    <col min="13095" max="13095" width="0.85546875" style="56"/>
    <col min="13096" max="13096" width="17.7109375" style="56" customWidth="1"/>
    <col min="13097" max="13101" width="0.85546875" style="56"/>
    <col min="13102" max="13102" width="13.5703125" style="56" customWidth="1"/>
    <col min="13103" max="13103" width="0" style="56" hidden="1" customWidth="1"/>
    <col min="13104" max="13104" width="9.5703125" style="56" customWidth="1"/>
    <col min="13105" max="13105" width="6.7109375" style="56" customWidth="1"/>
    <col min="13106" max="13118" width="0" style="56" hidden="1" customWidth="1"/>
    <col min="13119" max="13119" width="4.28515625" style="56" customWidth="1"/>
    <col min="13120" max="13312" width="0.85546875" style="56"/>
    <col min="13313" max="13313" width="1.5703125" style="56" customWidth="1"/>
    <col min="13314" max="13314" width="0.85546875" style="56"/>
    <col min="13315" max="13315" width="0.42578125" style="56" customWidth="1"/>
    <col min="13316" max="13317" width="0" style="56" hidden="1" customWidth="1"/>
    <col min="13318" max="13324" width="0.85546875" style="56"/>
    <col min="13325" max="13325" width="2.140625" style="56" customWidth="1"/>
    <col min="13326" max="13326" width="0.85546875" style="56"/>
    <col min="13327" max="13327" width="34.7109375" style="56" customWidth="1"/>
    <col min="13328" max="13349" width="0.85546875" style="56"/>
    <col min="13350" max="13350" width="8.28515625" style="56" customWidth="1"/>
    <col min="13351" max="13351" width="0.85546875" style="56"/>
    <col min="13352" max="13352" width="17.7109375" style="56" customWidth="1"/>
    <col min="13353" max="13357" width="0.85546875" style="56"/>
    <col min="13358" max="13358" width="13.5703125" style="56" customWidth="1"/>
    <col min="13359" max="13359" width="0" style="56" hidden="1" customWidth="1"/>
    <col min="13360" max="13360" width="9.5703125" style="56" customWidth="1"/>
    <col min="13361" max="13361" width="6.7109375" style="56" customWidth="1"/>
    <col min="13362" max="13374" width="0" style="56" hidden="1" customWidth="1"/>
    <col min="13375" max="13375" width="4.28515625" style="56" customWidth="1"/>
    <col min="13376" max="13568" width="0.85546875" style="56"/>
    <col min="13569" max="13569" width="1.5703125" style="56" customWidth="1"/>
    <col min="13570" max="13570" width="0.85546875" style="56"/>
    <col min="13571" max="13571" width="0.42578125" style="56" customWidth="1"/>
    <col min="13572" max="13573" width="0" style="56" hidden="1" customWidth="1"/>
    <col min="13574" max="13580" width="0.85546875" style="56"/>
    <col min="13581" max="13581" width="2.140625" style="56" customWidth="1"/>
    <col min="13582" max="13582" width="0.85546875" style="56"/>
    <col min="13583" max="13583" width="34.7109375" style="56" customWidth="1"/>
    <col min="13584" max="13605" width="0.85546875" style="56"/>
    <col min="13606" max="13606" width="8.28515625" style="56" customWidth="1"/>
    <col min="13607" max="13607" width="0.85546875" style="56"/>
    <col min="13608" max="13608" width="17.7109375" style="56" customWidth="1"/>
    <col min="13609" max="13613" width="0.85546875" style="56"/>
    <col min="13614" max="13614" width="13.5703125" style="56" customWidth="1"/>
    <col min="13615" max="13615" width="0" style="56" hidden="1" customWidth="1"/>
    <col min="13616" max="13616" width="9.5703125" style="56" customWidth="1"/>
    <col min="13617" max="13617" width="6.7109375" style="56" customWidth="1"/>
    <col min="13618" max="13630" width="0" style="56" hidden="1" customWidth="1"/>
    <col min="13631" max="13631" width="4.28515625" style="56" customWidth="1"/>
    <col min="13632" max="13824" width="0.85546875" style="56"/>
    <col min="13825" max="13825" width="1.5703125" style="56" customWidth="1"/>
    <col min="13826" max="13826" width="0.85546875" style="56"/>
    <col min="13827" max="13827" width="0.42578125" style="56" customWidth="1"/>
    <col min="13828" max="13829" width="0" style="56" hidden="1" customWidth="1"/>
    <col min="13830" max="13836" width="0.85546875" style="56"/>
    <col min="13837" max="13837" width="2.140625" style="56" customWidth="1"/>
    <col min="13838" max="13838" width="0.85546875" style="56"/>
    <col min="13839" max="13839" width="34.7109375" style="56" customWidth="1"/>
    <col min="13840" max="13861" width="0.85546875" style="56"/>
    <col min="13862" max="13862" width="8.28515625" style="56" customWidth="1"/>
    <col min="13863" max="13863" width="0.85546875" style="56"/>
    <col min="13864" max="13864" width="17.7109375" style="56" customWidth="1"/>
    <col min="13865" max="13869" width="0.85546875" style="56"/>
    <col min="13870" max="13870" width="13.5703125" style="56" customWidth="1"/>
    <col min="13871" max="13871" width="0" style="56" hidden="1" customWidth="1"/>
    <col min="13872" max="13872" width="9.5703125" style="56" customWidth="1"/>
    <col min="13873" max="13873" width="6.7109375" style="56" customWidth="1"/>
    <col min="13874" max="13886" width="0" style="56" hidden="1" customWidth="1"/>
    <col min="13887" max="13887" width="4.28515625" style="56" customWidth="1"/>
    <col min="13888" max="14080" width="0.85546875" style="56"/>
    <col min="14081" max="14081" width="1.5703125" style="56" customWidth="1"/>
    <col min="14082" max="14082" width="0.85546875" style="56"/>
    <col min="14083" max="14083" width="0.42578125" style="56" customWidth="1"/>
    <col min="14084" max="14085" width="0" style="56" hidden="1" customWidth="1"/>
    <col min="14086" max="14092" width="0.85546875" style="56"/>
    <col min="14093" max="14093" width="2.140625" style="56" customWidth="1"/>
    <col min="14094" max="14094" width="0.85546875" style="56"/>
    <col min="14095" max="14095" width="34.7109375" style="56" customWidth="1"/>
    <col min="14096" max="14117" width="0.85546875" style="56"/>
    <col min="14118" max="14118" width="8.28515625" style="56" customWidth="1"/>
    <col min="14119" max="14119" width="0.85546875" style="56"/>
    <col min="14120" max="14120" width="17.7109375" style="56" customWidth="1"/>
    <col min="14121" max="14125" width="0.85546875" style="56"/>
    <col min="14126" max="14126" width="13.5703125" style="56" customWidth="1"/>
    <col min="14127" max="14127" width="0" style="56" hidden="1" customWidth="1"/>
    <col min="14128" max="14128" width="9.5703125" style="56" customWidth="1"/>
    <col min="14129" max="14129" width="6.7109375" style="56" customWidth="1"/>
    <col min="14130" max="14142" width="0" style="56" hidden="1" customWidth="1"/>
    <col min="14143" max="14143" width="4.28515625" style="56" customWidth="1"/>
    <col min="14144" max="14336" width="0.85546875" style="56"/>
    <col min="14337" max="14337" width="1.5703125" style="56" customWidth="1"/>
    <col min="14338" max="14338" width="0.85546875" style="56"/>
    <col min="14339" max="14339" width="0.42578125" style="56" customWidth="1"/>
    <col min="14340" max="14341" width="0" style="56" hidden="1" customWidth="1"/>
    <col min="14342" max="14348" width="0.85546875" style="56"/>
    <col min="14349" max="14349" width="2.140625" style="56" customWidth="1"/>
    <col min="14350" max="14350" width="0.85546875" style="56"/>
    <col min="14351" max="14351" width="34.7109375" style="56" customWidth="1"/>
    <col min="14352" max="14373" width="0.85546875" style="56"/>
    <col min="14374" max="14374" width="8.28515625" style="56" customWidth="1"/>
    <col min="14375" max="14375" width="0.85546875" style="56"/>
    <col min="14376" max="14376" width="17.7109375" style="56" customWidth="1"/>
    <col min="14377" max="14381" width="0.85546875" style="56"/>
    <col min="14382" max="14382" width="13.5703125" style="56" customWidth="1"/>
    <col min="14383" max="14383" width="0" style="56" hidden="1" customWidth="1"/>
    <col min="14384" max="14384" width="9.5703125" style="56" customWidth="1"/>
    <col min="14385" max="14385" width="6.7109375" style="56" customWidth="1"/>
    <col min="14386" max="14398" width="0" style="56" hidden="1" customWidth="1"/>
    <col min="14399" max="14399" width="4.28515625" style="56" customWidth="1"/>
    <col min="14400" max="14592" width="0.85546875" style="56"/>
    <col min="14593" max="14593" width="1.5703125" style="56" customWidth="1"/>
    <col min="14594" max="14594" width="0.85546875" style="56"/>
    <col min="14595" max="14595" width="0.42578125" style="56" customWidth="1"/>
    <col min="14596" max="14597" width="0" style="56" hidden="1" customWidth="1"/>
    <col min="14598" max="14604" width="0.85546875" style="56"/>
    <col min="14605" max="14605" width="2.140625" style="56" customWidth="1"/>
    <col min="14606" max="14606" width="0.85546875" style="56"/>
    <col min="14607" max="14607" width="34.7109375" style="56" customWidth="1"/>
    <col min="14608" max="14629" width="0.85546875" style="56"/>
    <col min="14630" max="14630" width="8.28515625" style="56" customWidth="1"/>
    <col min="14631" max="14631" width="0.85546875" style="56"/>
    <col min="14632" max="14632" width="17.7109375" style="56" customWidth="1"/>
    <col min="14633" max="14637" width="0.85546875" style="56"/>
    <col min="14638" max="14638" width="13.5703125" style="56" customWidth="1"/>
    <col min="14639" max="14639" width="0" style="56" hidden="1" customWidth="1"/>
    <col min="14640" max="14640" width="9.5703125" style="56" customWidth="1"/>
    <col min="14641" max="14641" width="6.7109375" style="56" customWidth="1"/>
    <col min="14642" max="14654" width="0" style="56" hidden="1" customWidth="1"/>
    <col min="14655" max="14655" width="4.28515625" style="56" customWidth="1"/>
    <col min="14656" max="14848" width="0.85546875" style="56"/>
    <col min="14849" max="14849" width="1.5703125" style="56" customWidth="1"/>
    <col min="14850" max="14850" width="0.85546875" style="56"/>
    <col min="14851" max="14851" width="0.42578125" style="56" customWidth="1"/>
    <col min="14852" max="14853" width="0" style="56" hidden="1" customWidth="1"/>
    <col min="14854" max="14860" width="0.85546875" style="56"/>
    <col min="14861" max="14861" width="2.140625" style="56" customWidth="1"/>
    <col min="14862" max="14862" width="0.85546875" style="56"/>
    <col min="14863" max="14863" width="34.7109375" style="56" customWidth="1"/>
    <col min="14864" max="14885" width="0.85546875" style="56"/>
    <col min="14886" max="14886" width="8.28515625" style="56" customWidth="1"/>
    <col min="14887" max="14887" width="0.85546875" style="56"/>
    <col min="14888" max="14888" width="17.7109375" style="56" customWidth="1"/>
    <col min="14889" max="14893" width="0.85546875" style="56"/>
    <col min="14894" max="14894" width="13.5703125" style="56" customWidth="1"/>
    <col min="14895" max="14895" width="0" style="56" hidden="1" customWidth="1"/>
    <col min="14896" max="14896" width="9.5703125" style="56" customWidth="1"/>
    <col min="14897" max="14897" width="6.7109375" style="56" customWidth="1"/>
    <col min="14898" max="14910" width="0" style="56" hidden="1" customWidth="1"/>
    <col min="14911" max="14911" width="4.28515625" style="56" customWidth="1"/>
    <col min="14912" max="15104" width="0.85546875" style="56"/>
    <col min="15105" max="15105" width="1.5703125" style="56" customWidth="1"/>
    <col min="15106" max="15106" width="0.85546875" style="56"/>
    <col min="15107" max="15107" width="0.42578125" style="56" customWidth="1"/>
    <col min="15108" max="15109" width="0" style="56" hidden="1" customWidth="1"/>
    <col min="15110" max="15116" width="0.85546875" style="56"/>
    <col min="15117" max="15117" width="2.140625" style="56" customWidth="1"/>
    <col min="15118" max="15118" width="0.85546875" style="56"/>
    <col min="15119" max="15119" width="34.7109375" style="56" customWidth="1"/>
    <col min="15120" max="15141" width="0.85546875" style="56"/>
    <col min="15142" max="15142" width="8.28515625" style="56" customWidth="1"/>
    <col min="15143" max="15143" width="0.85546875" style="56"/>
    <col min="15144" max="15144" width="17.7109375" style="56" customWidth="1"/>
    <col min="15145" max="15149" width="0.85546875" style="56"/>
    <col min="15150" max="15150" width="13.5703125" style="56" customWidth="1"/>
    <col min="15151" max="15151" width="0" style="56" hidden="1" customWidth="1"/>
    <col min="15152" max="15152" width="9.5703125" style="56" customWidth="1"/>
    <col min="15153" max="15153" width="6.7109375" style="56" customWidth="1"/>
    <col min="15154" max="15166" width="0" style="56" hidden="1" customWidth="1"/>
    <col min="15167" max="15167" width="4.28515625" style="56" customWidth="1"/>
    <col min="15168" max="15360" width="0.85546875" style="56"/>
    <col min="15361" max="15361" width="1.5703125" style="56" customWidth="1"/>
    <col min="15362" max="15362" width="0.85546875" style="56"/>
    <col min="15363" max="15363" width="0.42578125" style="56" customWidth="1"/>
    <col min="15364" max="15365" width="0" style="56" hidden="1" customWidth="1"/>
    <col min="15366" max="15372" width="0.85546875" style="56"/>
    <col min="15373" max="15373" width="2.140625" style="56" customWidth="1"/>
    <col min="15374" max="15374" width="0.85546875" style="56"/>
    <col min="15375" max="15375" width="34.7109375" style="56" customWidth="1"/>
    <col min="15376" max="15397" width="0.85546875" style="56"/>
    <col min="15398" max="15398" width="8.28515625" style="56" customWidth="1"/>
    <col min="15399" max="15399" width="0.85546875" style="56"/>
    <col min="15400" max="15400" width="17.7109375" style="56" customWidth="1"/>
    <col min="15401" max="15405" width="0.85546875" style="56"/>
    <col min="15406" max="15406" width="13.5703125" style="56" customWidth="1"/>
    <col min="15407" max="15407" width="0" style="56" hidden="1" customWidth="1"/>
    <col min="15408" max="15408" width="9.5703125" style="56" customWidth="1"/>
    <col min="15409" max="15409" width="6.7109375" style="56" customWidth="1"/>
    <col min="15410" max="15422" width="0" style="56" hidden="1" customWidth="1"/>
    <col min="15423" max="15423" width="4.28515625" style="56" customWidth="1"/>
    <col min="15424" max="15616" width="0.85546875" style="56"/>
    <col min="15617" max="15617" width="1.5703125" style="56" customWidth="1"/>
    <col min="15618" max="15618" width="0.85546875" style="56"/>
    <col min="15619" max="15619" width="0.42578125" style="56" customWidth="1"/>
    <col min="15620" max="15621" width="0" style="56" hidden="1" customWidth="1"/>
    <col min="15622" max="15628" width="0.85546875" style="56"/>
    <col min="15629" max="15629" width="2.140625" style="56" customWidth="1"/>
    <col min="15630" max="15630" width="0.85546875" style="56"/>
    <col min="15631" max="15631" width="34.7109375" style="56" customWidth="1"/>
    <col min="15632" max="15653" width="0.85546875" style="56"/>
    <col min="15654" max="15654" width="8.28515625" style="56" customWidth="1"/>
    <col min="15655" max="15655" width="0.85546875" style="56"/>
    <col min="15656" max="15656" width="17.7109375" style="56" customWidth="1"/>
    <col min="15657" max="15661" width="0.85546875" style="56"/>
    <col min="15662" max="15662" width="13.5703125" style="56" customWidth="1"/>
    <col min="15663" max="15663" width="0" style="56" hidden="1" customWidth="1"/>
    <col min="15664" max="15664" width="9.5703125" style="56" customWidth="1"/>
    <col min="15665" max="15665" width="6.7109375" style="56" customWidth="1"/>
    <col min="15666" max="15678" width="0" style="56" hidden="1" customWidth="1"/>
    <col min="15679" max="15679" width="4.28515625" style="56" customWidth="1"/>
    <col min="15680" max="15872" width="0.85546875" style="56"/>
    <col min="15873" max="15873" width="1.5703125" style="56" customWidth="1"/>
    <col min="15874" max="15874" width="0.85546875" style="56"/>
    <col min="15875" max="15875" width="0.42578125" style="56" customWidth="1"/>
    <col min="15876" max="15877" width="0" style="56" hidden="1" customWidth="1"/>
    <col min="15878" max="15884" width="0.85546875" style="56"/>
    <col min="15885" max="15885" width="2.140625" style="56" customWidth="1"/>
    <col min="15886" max="15886" width="0.85546875" style="56"/>
    <col min="15887" max="15887" width="34.7109375" style="56" customWidth="1"/>
    <col min="15888" max="15909" width="0.85546875" style="56"/>
    <col min="15910" max="15910" width="8.28515625" style="56" customWidth="1"/>
    <col min="15911" max="15911" width="0.85546875" style="56"/>
    <col min="15912" max="15912" width="17.7109375" style="56" customWidth="1"/>
    <col min="15913" max="15917" width="0.85546875" style="56"/>
    <col min="15918" max="15918" width="13.5703125" style="56" customWidth="1"/>
    <col min="15919" max="15919" width="0" style="56" hidden="1" customWidth="1"/>
    <col min="15920" max="15920" width="9.5703125" style="56" customWidth="1"/>
    <col min="15921" max="15921" width="6.7109375" style="56" customWidth="1"/>
    <col min="15922" max="15934" width="0" style="56" hidden="1" customWidth="1"/>
    <col min="15935" max="15935" width="4.28515625" style="56" customWidth="1"/>
    <col min="15936" max="16128" width="0.85546875" style="56"/>
    <col min="16129" max="16129" width="1.5703125" style="56" customWidth="1"/>
    <col min="16130" max="16130" width="0.85546875" style="56"/>
    <col min="16131" max="16131" width="0.42578125" style="56" customWidth="1"/>
    <col min="16132" max="16133" width="0" style="56" hidden="1" customWidth="1"/>
    <col min="16134" max="16140" width="0.85546875" style="56"/>
    <col min="16141" max="16141" width="2.140625" style="56" customWidth="1"/>
    <col min="16142" max="16142" width="0.85546875" style="56"/>
    <col min="16143" max="16143" width="34.7109375" style="56" customWidth="1"/>
    <col min="16144" max="16165" width="0.85546875" style="56"/>
    <col min="16166" max="16166" width="8.28515625" style="56" customWidth="1"/>
    <col min="16167" max="16167" width="0.85546875" style="56"/>
    <col min="16168" max="16168" width="17.7109375" style="56" customWidth="1"/>
    <col min="16169" max="16173" width="0.85546875" style="56"/>
    <col min="16174" max="16174" width="13.5703125" style="56" customWidth="1"/>
    <col min="16175" max="16175" width="0" style="56" hidden="1" customWidth="1"/>
    <col min="16176" max="16176" width="9.5703125" style="56" customWidth="1"/>
    <col min="16177" max="16177" width="6.7109375" style="56" customWidth="1"/>
    <col min="16178" max="16190" width="0" style="56" hidden="1" customWidth="1"/>
    <col min="16191" max="16191" width="4.28515625" style="56" customWidth="1"/>
    <col min="16192" max="16384" width="0.85546875" style="56"/>
  </cols>
  <sheetData>
    <row r="1" spans="1:63" ht="21" customHeight="1" x14ac:dyDescent="0.2"/>
    <row r="2" spans="1:63" ht="19.5" customHeight="1" x14ac:dyDescent="0.2">
      <c r="AV2" s="391" t="s">
        <v>374</v>
      </c>
      <c r="AW2" s="391"/>
      <c r="AX2" s="391"/>
      <c r="AY2" s="391"/>
      <c r="AZ2" s="391"/>
      <c r="BA2" s="391"/>
      <c r="BB2" s="391"/>
      <c r="BC2" s="391"/>
      <c r="BD2" s="391"/>
      <c r="BE2" s="391"/>
      <c r="BF2" s="391"/>
      <c r="BG2" s="391"/>
      <c r="BH2" s="391"/>
      <c r="BI2" s="391"/>
      <c r="BJ2" s="391"/>
      <c r="BK2" s="391"/>
    </row>
    <row r="3" spans="1:63" ht="9.75" customHeight="1" x14ac:dyDescent="0.2"/>
    <row r="4" spans="1:63" s="62" customFormat="1" ht="15.75" customHeight="1" x14ac:dyDescent="0.25">
      <c r="A4" s="518" t="s">
        <v>608</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row>
    <row r="5" spans="1:63" s="62" customFormat="1" ht="15" x14ac:dyDescent="0.25">
      <c r="A5" s="518"/>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row>
    <row r="6" spans="1:63" ht="10.5" customHeight="1" x14ac:dyDescent="0.2"/>
    <row r="7" spans="1:63" s="107" customFormat="1" ht="27.75" customHeight="1" x14ac:dyDescent="0.2">
      <c r="A7" s="372" t="s">
        <v>353</v>
      </c>
      <c r="B7" s="373"/>
      <c r="C7" s="373"/>
      <c r="D7" s="373"/>
      <c r="E7" s="373"/>
      <c r="F7" s="374"/>
      <c r="G7" s="372" t="s">
        <v>603</v>
      </c>
      <c r="H7" s="373"/>
      <c r="I7" s="373"/>
      <c r="J7" s="373"/>
      <c r="K7" s="373"/>
      <c r="L7" s="373"/>
      <c r="M7" s="373"/>
      <c r="N7" s="373"/>
      <c r="O7" s="374"/>
      <c r="P7" s="372" t="s">
        <v>599</v>
      </c>
      <c r="Q7" s="373"/>
      <c r="R7" s="373"/>
      <c r="S7" s="373"/>
      <c r="T7" s="373"/>
      <c r="U7" s="373"/>
      <c r="V7" s="373"/>
      <c r="W7" s="373"/>
      <c r="X7" s="373"/>
      <c r="Y7" s="373"/>
      <c r="Z7" s="373"/>
      <c r="AA7" s="373"/>
      <c r="AB7" s="373"/>
      <c r="AC7" s="373"/>
      <c r="AD7" s="373"/>
      <c r="AE7" s="373"/>
      <c r="AF7" s="373"/>
      <c r="AG7" s="373"/>
      <c r="AH7" s="373"/>
      <c r="AI7" s="373"/>
      <c r="AJ7" s="373"/>
      <c r="AK7" s="373"/>
      <c r="AL7" s="374"/>
      <c r="AM7" s="372" t="s">
        <v>609</v>
      </c>
      <c r="AN7" s="374"/>
      <c r="AO7" s="372" t="s">
        <v>610</v>
      </c>
      <c r="AP7" s="373"/>
      <c r="AQ7" s="373"/>
      <c r="AR7" s="373"/>
      <c r="AS7" s="373"/>
      <c r="AT7" s="374"/>
      <c r="AU7" s="386" t="s">
        <v>606</v>
      </c>
      <c r="AV7" s="386"/>
      <c r="AW7" s="386"/>
      <c r="AX7" s="386"/>
      <c r="AY7" s="386"/>
      <c r="AZ7" s="386"/>
      <c r="BA7" s="386"/>
      <c r="BB7" s="386"/>
      <c r="BC7" s="386"/>
      <c r="BD7" s="386"/>
      <c r="BE7" s="386"/>
      <c r="BF7" s="386"/>
      <c r="BG7" s="386"/>
      <c r="BH7" s="386"/>
      <c r="BI7" s="386"/>
      <c r="BJ7" s="386"/>
      <c r="BK7" s="386"/>
    </row>
    <row r="8" spans="1:63" s="107" customFormat="1" ht="13.5" customHeight="1" x14ac:dyDescent="0.2">
      <c r="A8" s="375"/>
      <c r="B8" s="376"/>
      <c r="C8" s="376"/>
      <c r="D8" s="376"/>
      <c r="E8" s="376"/>
      <c r="F8" s="377"/>
      <c r="G8" s="375"/>
      <c r="H8" s="376"/>
      <c r="I8" s="376"/>
      <c r="J8" s="376"/>
      <c r="K8" s="376"/>
      <c r="L8" s="376"/>
      <c r="M8" s="376"/>
      <c r="N8" s="376"/>
      <c r="O8" s="377"/>
      <c r="P8" s="375"/>
      <c r="Q8" s="376"/>
      <c r="R8" s="376"/>
      <c r="S8" s="376"/>
      <c r="T8" s="376"/>
      <c r="U8" s="376"/>
      <c r="V8" s="376"/>
      <c r="W8" s="376"/>
      <c r="X8" s="376"/>
      <c r="Y8" s="376"/>
      <c r="Z8" s="376"/>
      <c r="AA8" s="376"/>
      <c r="AB8" s="376"/>
      <c r="AC8" s="376"/>
      <c r="AD8" s="376"/>
      <c r="AE8" s="376"/>
      <c r="AF8" s="376"/>
      <c r="AG8" s="376"/>
      <c r="AH8" s="376"/>
      <c r="AI8" s="376"/>
      <c r="AJ8" s="376"/>
      <c r="AK8" s="376"/>
      <c r="AL8" s="377"/>
      <c r="AM8" s="375"/>
      <c r="AN8" s="377"/>
      <c r="AO8" s="375"/>
      <c r="AP8" s="376"/>
      <c r="AQ8" s="376"/>
      <c r="AR8" s="376"/>
      <c r="AS8" s="376"/>
      <c r="AT8" s="377"/>
      <c r="AU8" s="386"/>
      <c r="AV8" s="386"/>
      <c r="AW8" s="386"/>
      <c r="AX8" s="386"/>
      <c r="AY8" s="386"/>
      <c r="AZ8" s="386"/>
      <c r="BA8" s="386"/>
      <c r="BB8" s="386"/>
      <c r="BC8" s="386"/>
      <c r="BD8" s="386"/>
      <c r="BE8" s="386"/>
      <c r="BF8" s="386"/>
      <c r="BG8" s="386"/>
      <c r="BH8" s="386"/>
      <c r="BI8" s="386"/>
      <c r="BJ8" s="386"/>
      <c r="BK8" s="386"/>
    </row>
    <row r="9" spans="1:63" s="107" customFormat="1" ht="39.75" customHeight="1" x14ac:dyDescent="0.2">
      <c r="A9" s="378"/>
      <c r="B9" s="379"/>
      <c r="C9" s="379"/>
      <c r="D9" s="379"/>
      <c r="E9" s="379"/>
      <c r="F9" s="380"/>
      <c r="G9" s="378"/>
      <c r="H9" s="379"/>
      <c r="I9" s="379"/>
      <c r="J9" s="379"/>
      <c r="K9" s="379"/>
      <c r="L9" s="379"/>
      <c r="M9" s="379"/>
      <c r="N9" s="379"/>
      <c r="O9" s="380"/>
      <c r="P9" s="378"/>
      <c r="Q9" s="379"/>
      <c r="R9" s="379"/>
      <c r="S9" s="379"/>
      <c r="T9" s="379"/>
      <c r="U9" s="379"/>
      <c r="V9" s="379"/>
      <c r="W9" s="379"/>
      <c r="X9" s="379"/>
      <c r="Y9" s="379"/>
      <c r="Z9" s="379"/>
      <c r="AA9" s="379"/>
      <c r="AB9" s="379"/>
      <c r="AC9" s="379"/>
      <c r="AD9" s="379"/>
      <c r="AE9" s="379"/>
      <c r="AF9" s="379"/>
      <c r="AG9" s="379"/>
      <c r="AH9" s="379"/>
      <c r="AI9" s="379"/>
      <c r="AJ9" s="379"/>
      <c r="AK9" s="379"/>
      <c r="AL9" s="380"/>
      <c r="AM9" s="378"/>
      <c r="AN9" s="380"/>
      <c r="AO9" s="378"/>
      <c r="AP9" s="379"/>
      <c r="AQ9" s="379"/>
      <c r="AR9" s="379"/>
      <c r="AS9" s="379"/>
      <c r="AT9" s="380"/>
      <c r="AU9" s="386"/>
      <c r="AV9" s="386"/>
      <c r="AW9" s="386"/>
      <c r="AX9" s="386"/>
      <c r="AY9" s="386"/>
      <c r="AZ9" s="386"/>
      <c r="BA9" s="386"/>
      <c r="BB9" s="386"/>
      <c r="BC9" s="386"/>
      <c r="BD9" s="386"/>
      <c r="BE9" s="386"/>
      <c r="BF9" s="386"/>
      <c r="BG9" s="386"/>
      <c r="BH9" s="386"/>
      <c r="BI9" s="386"/>
      <c r="BJ9" s="386"/>
      <c r="BK9" s="386"/>
    </row>
    <row r="10" spans="1:63" s="70" customFormat="1" x14ac:dyDescent="0.2">
      <c r="A10" s="371">
        <v>1</v>
      </c>
      <c r="B10" s="371"/>
      <c r="C10" s="371"/>
      <c r="D10" s="371"/>
      <c r="E10" s="371"/>
      <c r="F10" s="371"/>
      <c r="G10" s="371">
        <v>2</v>
      </c>
      <c r="H10" s="371"/>
      <c r="I10" s="371"/>
      <c r="J10" s="371"/>
      <c r="K10" s="371"/>
      <c r="L10" s="371"/>
      <c r="M10" s="371"/>
      <c r="N10" s="371"/>
      <c r="O10" s="371"/>
      <c r="P10" s="425">
        <v>3</v>
      </c>
      <c r="Q10" s="426"/>
      <c r="R10" s="426"/>
      <c r="S10" s="426"/>
      <c r="T10" s="426"/>
      <c r="U10" s="426"/>
      <c r="V10" s="426"/>
      <c r="W10" s="426"/>
      <c r="X10" s="426"/>
      <c r="Y10" s="426"/>
      <c r="Z10" s="426"/>
      <c r="AA10" s="426"/>
      <c r="AB10" s="426"/>
      <c r="AC10" s="426"/>
      <c r="AD10" s="426"/>
      <c r="AE10" s="426"/>
      <c r="AF10" s="426"/>
      <c r="AG10" s="426"/>
      <c r="AH10" s="426"/>
      <c r="AI10" s="426"/>
      <c r="AJ10" s="426"/>
      <c r="AK10" s="426"/>
      <c r="AL10" s="427"/>
      <c r="AM10" s="425">
        <v>4</v>
      </c>
      <c r="AN10" s="427"/>
      <c r="AO10" s="371">
        <v>5</v>
      </c>
      <c r="AP10" s="371"/>
      <c r="AQ10" s="371"/>
      <c r="AR10" s="371"/>
      <c r="AS10" s="371"/>
      <c r="AT10" s="371"/>
      <c r="AU10" s="371" t="s">
        <v>611</v>
      </c>
      <c r="AV10" s="371"/>
      <c r="AW10" s="371"/>
      <c r="AX10" s="371"/>
      <c r="AY10" s="371"/>
      <c r="AZ10" s="371"/>
      <c r="BA10" s="371"/>
      <c r="BB10" s="371"/>
      <c r="BC10" s="371"/>
      <c r="BD10" s="371"/>
      <c r="BE10" s="371"/>
      <c r="BF10" s="371"/>
      <c r="BG10" s="371"/>
      <c r="BH10" s="371"/>
      <c r="BI10" s="371"/>
      <c r="BJ10" s="371"/>
      <c r="BK10" s="371"/>
    </row>
    <row r="11" spans="1:63" s="72" customFormat="1" ht="25.5" customHeight="1" x14ac:dyDescent="0.2">
      <c r="A11" s="369" t="s">
        <v>10</v>
      </c>
      <c r="B11" s="369"/>
      <c r="C11" s="369"/>
      <c r="D11" s="369"/>
      <c r="E11" s="369"/>
      <c r="F11" s="369"/>
      <c r="G11" s="370" t="s">
        <v>600</v>
      </c>
      <c r="H11" s="370"/>
      <c r="I11" s="370"/>
      <c r="J11" s="370"/>
      <c r="K11" s="370"/>
      <c r="L11" s="370"/>
      <c r="M11" s="370"/>
      <c r="N11" s="370"/>
      <c r="O11" s="370"/>
      <c r="P11" s="381">
        <v>130</v>
      </c>
      <c r="Q11" s="382"/>
      <c r="R11" s="382"/>
      <c r="S11" s="382"/>
      <c r="T11" s="382"/>
      <c r="U11" s="382"/>
      <c r="V11" s="382"/>
      <c r="W11" s="382"/>
      <c r="X11" s="382"/>
      <c r="Y11" s="382"/>
      <c r="Z11" s="382"/>
      <c r="AA11" s="382"/>
      <c r="AB11" s="382"/>
      <c r="AC11" s="382"/>
      <c r="AD11" s="382"/>
      <c r="AE11" s="382"/>
      <c r="AF11" s="382"/>
      <c r="AG11" s="382"/>
      <c r="AH11" s="382"/>
      <c r="AI11" s="382"/>
      <c r="AJ11" s="382"/>
      <c r="AK11" s="382"/>
      <c r="AL11" s="383"/>
      <c r="AM11" s="459">
        <v>5830</v>
      </c>
      <c r="AN11" s="461"/>
      <c r="AO11" s="365">
        <v>1728.6121783870001</v>
      </c>
      <c r="AP11" s="365"/>
      <c r="AQ11" s="365"/>
      <c r="AR11" s="365"/>
      <c r="AS11" s="365"/>
      <c r="AT11" s="365"/>
      <c r="AU11" s="393">
        <f>AM11*AO11</f>
        <v>10077808.999996211</v>
      </c>
      <c r="AV11" s="393"/>
      <c r="AW11" s="393"/>
      <c r="AX11" s="393"/>
      <c r="AY11" s="393"/>
      <c r="AZ11" s="393"/>
      <c r="BA11" s="393"/>
      <c r="BB11" s="393"/>
      <c r="BC11" s="393"/>
      <c r="BD11" s="393"/>
      <c r="BE11" s="393"/>
      <c r="BF11" s="393"/>
      <c r="BG11" s="393"/>
      <c r="BH11" s="393"/>
      <c r="BI11" s="393"/>
      <c r="BJ11" s="393"/>
      <c r="BK11" s="393"/>
    </row>
    <row r="12" spans="1:63" s="72" customFormat="1" ht="25.5" customHeight="1" x14ac:dyDescent="0.2">
      <c r="A12" s="369" t="s">
        <v>11</v>
      </c>
      <c r="B12" s="369"/>
      <c r="C12" s="369"/>
      <c r="D12" s="369"/>
      <c r="E12" s="369"/>
      <c r="F12" s="369"/>
      <c r="G12" s="370" t="s">
        <v>601</v>
      </c>
      <c r="H12" s="370"/>
      <c r="I12" s="370"/>
      <c r="J12" s="370"/>
      <c r="K12" s="370"/>
      <c r="L12" s="370"/>
      <c r="M12" s="370"/>
      <c r="N12" s="370"/>
      <c r="O12" s="370"/>
      <c r="P12" s="381">
        <v>130</v>
      </c>
      <c r="Q12" s="382"/>
      <c r="R12" s="382"/>
      <c r="S12" s="382"/>
      <c r="T12" s="382"/>
      <c r="U12" s="382"/>
      <c r="V12" s="382"/>
      <c r="W12" s="382"/>
      <c r="X12" s="382"/>
      <c r="Y12" s="382"/>
      <c r="Z12" s="382"/>
      <c r="AA12" s="382"/>
      <c r="AB12" s="382"/>
      <c r="AC12" s="382"/>
      <c r="AD12" s="382"/>
      <c r="AE12" s="382"/>
      <c r="AF12" s="382"/>
      <c r="AG12" s="382"/>
      <c r="AH12" s="382"/>
      <c r="AI12" s="382"/>
      <c r="AJ12" s="382"/>
      <c r="AK12" s="382"/>
      <c r="AL12" s="383"/>
      <c r="AM12" s="459">
        <v>468</v>
      </c>
      <c r="AN12" s="461"/>
      <c r="AO12" s="365">
        <v>350</v>
      </c>
      <c r="AP12" s="365"/>
      <c r="AQ12" s="365"/>
      <c r="AR12" s="365"/>
      <c r="AS12" s="365"/>
      <c r="AT12" s="365"/>
      <c r="AU12" s="393">
        <f>AM12*AO12</f>
        <v>163800</v>
      </c>
      <c r="AV12" s="393"/>
      <c r="AW12" s="393"/>
      <c r="AX12" s="393"/>
      <c r="AY12" s="393"/>
      <c r="AZ12" s="393"/>
      <c r="BA12" s="393"/>
      <c r="BB12" s="393"/>
      <c r="BC12" s="393"/>
      <c r="BD12" s="393"/>
      <c r="BE12" s="393"/>
      <c r="BF12" s="393"/>
      <c r="BG12" s="393"/>
      <c r="BH12" s="393"/>
      <c r="BI12" s="393"/>
      <c r="BJ12" s="393"/>
      <c r="BK12" s="393"/>
    </row>
    <row r="13" spans="1:63" s="72" customFormat="1" x14ac:dyDescent="0.2">
      <c r="A13" s="369" t="s">
        <v>12</v>
      </c>
      <c r="B13" s="369"/>
      <c r="C13" s="369"/>
      <c r="D13" s="369"/>
      <c r="E13" s="369"/>
      <c r="F13" s="369"/>
      <c r="G13" s="370" t="s">
        <v>602</v>
      </c>
      <c r="H13" s="370"/>
      <c r="I13" s="370"/>
      <c r="J13" s="370"/>
      <c r="K13" s="370"/>
      <c r="L13" s="370"/>
      <c r="M13" s="370"/>
      <c r="N13" s="370"/>
      <c r="O13" s="370"/>
      <c r="P13" s="381">
        <v>130</v>
      </c>
      <c r="Q13" s="382"/>
      <c r="R13" s="382"/>
      <c r="S13" s="382"/>
      <c r="T13" s="382"/>
      <c r="U13" s="382"/>
      <c r="V13" s="382"/>
      <c r="W13" s="382"/>
      <c r="X13" s="382"/>
      <c r="Y13" s="382"/>
      <c r="Z13" s="382"/>
      <c r="AA13" s="382"/>
      <c r="AB13" s="382"/>
      <c r="AC13" s="382"/>
      <c r="AD13" s="382"/>
      <c r="AE13" s="382"/>
      <c r="AF13" s="382"/>
      <c r="AG13" s="382"/>
      <c r="AH13" s="382"/>
      <c r="AI13" s="382"/>
      <c r="AJ13" s="382"/>
      <c r="AK13" s="382"/>
      <c r="AL13" s="383"/>
      <c r="AM13" s="459">
        <v>12</v>
      </c>
      <c r="AN13" s="461"/>
      <c r="AO13" s="365">
        <v>88996</v>
      </c>
      <c r="AP13" s="365"/>
      <c r="AQ13" s="365"/>
      <c r="AR13" s="365"/>
      <c r="AS13" s="365"/>
      <c r="AT13" s="365"/>
      <c r="AU13" s="393">
        <f>AM13*AO13</f>
        <v>1067952</v>
      </c>
      <c r="AV13" s="393"/>
      <c r="AW13" s="393"/>
      <c r="AX13" s="393"/>
      <c r="AY13" s="393"/>
      <c r="AZ13" s="393"/>
      <c r="BA13" s="393"/>
      <c r="BB13" s="393"/>
      <c r="BC13" s="393"/>
      <c r="BD13" s="393"/>
      <c r="BE13" s="393"/>
      <c r="BF13" s="393"/>
      <c r="BG13" s="393"/>
      <c r="BH13" s="393"/>
      <c r="BI13" s="393"/>
      <c r="BJ13" s="393"/>
      <c r="BK13" s="393"/>
    </row>
    <row r="14" spans="1:63" s="72" customFormat="1" ht="15" customHeight="1" x14ac:dyDescent="0.2">
      <c r="A14" s="366" t="s">
        <v>371</v>
      </c>
      <c r="B14" s="367"/>
      <c r="C14" s="367"/>
      <c r="D14" s="367"/>
      <c r="E14" s="367"/>
      <c r="F14" s="367"/>
      <c r="G14" s="367"/>
      <c r="H14" s="367"/>
      <c r="I14" s="367"/>
      <c r="J14" s="367"/>
      <c r="K14" s="367"/>
      <c r="L14" s="367"/>
      <c r="M14" s="367"/>
      <c r="N14" s="367"/>
      <c r="O14" s="368"/>
      <c r="P14" s="430" t="s">
        <v>36</v>
      </c>
      <c r="Q14" s="456"/>
      <c r="R14" s="456"/>
      <c r="S14" s="456"/>
      <c r="T14" s="456"/>
      <c r="U14" s="456"/>
      <c r="V14" s="456"/>
      <c r="W14" s="456"/>
      <c r="X14" s="456"/>
      <c r="Y14" s="456"/>
      <c r="Z14" s="456"/>
      <c r="AA14" s="456"/>
      <c r="AB14" s="456"/>
      <c r="AC14" s="456"/>
      <c r="AD14" s="456"/>
      <c r="AE14" s="456"/>
      <c r="AF14" s="456"/>
      <c r="AG14" s="456"/>
      <c r="AH14" s="456"/>
      <c r="AI14" s="456"/>
      <c r="AJ14" s="456"/>
      <c r="AK14" s="456"/>
      <c r="AL14" s="457"/>
      <c r="AM14" s="398" t="s">
        <v>36</v>
      </c>
      <c r="AN14" s="400"/>
      <c r="AO14" s="393" t="s">
        <v>36</v>
      </c>
      <c r="AP14" s="393"/>
      <c r="AQ14" s="393"/>
      <c r="AR14" s="393"/>
      <c r="AS14" s="393"/>
      <c r="AT14" s="393"/>
      <c r="AU14" s="393">
        <f>AU11+AU12+AU13</f>
        <v>11309560.999996211</v>
      </c>
      <c r="AV14" s="393"/>
      <c r="AW14" s="393"/>
      <c r="AX14" s="393"/>
      <c r="AY14" s="393"/>
      <c r="AZ14" s="393"/>
      <c r="BA14" s="393"/>
      <c r="BB14" s="393"/>
      <c r="BC14" s="393"/>
      <c r="BD14" s="393"/>
      <c r="BE14" s="393"/>
      <c r="BF14" s="393"/>
      <c r="BG14" s="393"/>
      <c r="BH14" s="393"/>
      <c r="BI14" s="393"/>
      <c r="BJ14" s="393"/>
      <c r="BK14" s="393"/>
    </row>
    <row r="15" spans="1:63" s="72" customFormat="1" ht="15" customHeight="1" x14ac:dyDescent="0.2">
      <c r="A15" s="73"/>
      <c r="B15" s="73"/>
      <c r="C15" s="73"/>
      <c r="D15" s="73"/>
      <c r="E15" s="73"/>
      <c r="F15" s="73"/>
      <c r="G15" s="73"/>
      <c r="H15" s="73"/>
      <c r="I15" s="73"/>
      <c r="J15" s="73"/>
      <c r="K15" s="73"/>
      <c r="L15" s="73"/>
      <c r="M15" s="73"/>
      <c r="N15" s="73"/>
      <c r="O15" s="73"/>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row>
    <row r="16" spans="1:63" x14ac:dyDescent="0.2">
      <c r="A16" s="57"/>
    </row>
  </sheetData>
  <mergeCells count="37">
    <mergeCell ref="AV2:BK2"/>
    <mergeCell ref="A4:AW5"/>
    <mergeCell ref="A7:F9"/>
    <mergeCell ref="G7:O9"/>
    <mergeCell ref="P7:AL9"/>
    <mergeCell ref="AM7:AN9"/>
    <mergeCell ref="AO7:AT9"/>
    <mergeCell ref="AU7:BK9"/>
    <mergeCell ref="AU11:BK11"/>
    <mergeCell ref="A10:F10"/>
    <mergeCell ref="G10:O10"/>
    <mergeCell ref="P10:AL10"/>
    <mergeCell ref="AM10:AN10"/>
    <mergeCell ref="AO10:AT10"/>
    <mergeCell ref="AU10:BK10"/>
    <mergeCell ref="A11:F11"/>
    <mergeCell ref="G11:O11"/>
    <mergeCell ref="P11:AL11"/>
    <mergeCell ref="AM11:AN11"/>
    <mergeCell ref="AO11:AT11"/>
    <mergeCell ref="AU13:BK13"/>
    <mergeCell ref="A12:F12"/>
    <mergeCell ref="G12:O12"/>
    <mergeCell ref="P12:AL12"/>
    <mergeCell ref="AM12:AN12"/>
    <mergeCell ref="AO12:AT12"/>
    <mergeCell ref="AU12:BK12"/>
    <mergeCell ref="A13:F13"/>
    <mergeCell ref="G13:O13"/>
    <mergeCell ref="P13:AL13"/>
    <mergeCell ref="AM13:AN13"/>
    <mergeCell ref="AO13:AT13"/>
    <mergeCell ref="A14:O14"/>
    <mergeCell ref="P14:AL14"/>
    <mergeCell ref="AM14:AN14"/>
    <mergeCell ref="AO14:AT14"/>
    <mergeCell ref="AU14:BK14"/>
  </mergeCells>
  <pageMargins left="0.78740157480314965" right="0.78740157480314965" top="1.1811023622047245" bottom="0.39370078740157483" header="0" footer="0"/>
  <pageSetup paperSize="9" orientation="landscape" r:id="rId1"/>
  <headerFooter alignWithMargins="0"/>
  <colBreaks count="1" manualBreakCount="1">
    <brk id="69"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DEE6-0D93-4561-ADD9-18FF42446BC8}">
  <dimension ref="A1:EX27"/>
  <sheetViews>
    <sheetView view="pageBreakPreview" topLeftCell="A10" zoomScale="110" zoomScaleNormal="100" zoomScaleSheetLayoutView="110" workbookViewId="0">
      <selection activeCell="AZ53" sqref="AZ53"/>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20" width="0.85546875" style="56"/>
    <col min="21" max="21" width="2.140625" style="56" customWidth="1"/>
    <col min="22" max="49" width="0.85546875" style="56"/>
    <col min="50" max="50" width="0.28515625" style="56" customWidth="1"/>
    <col min="51" max="51" width="0.85546875" style="56" hidden="1" customWidth="1"/>
    <col min="52" max="142" width="0.85546875" style="56"/>
    <col min="143" max="143" width="11.5703125" style="56" customWidth="1"/>
    <col min="144" max="144" width="9.5703125" style="56" customWidth="1"/>
    <col min="145" max="145" width="12.7109375" style="56" customWidth="1"/>
    <col min="146" max="152" width="0.85546875" style="56"/>
    <col min="153" max="153" width="11.42578125" style="56" bestFit="1" customWidth="1"/>
    <col min="154" max="154" width="19.28515625" style="56" customWidth="1"/>
    <col min="155" max="256" width="0.85546875" style="56"/>
    <col min="257" max="257" width="1.5703125" style="56" customWidth="1"/>
    <col min="258" max="258" width="0.85546875" style="56"/>
    <col min="259" max="259" width="0.42578125" style="56" customWidth="1"/>
    <col min="260" max="261" width="0" style="56" hidden="1" customWidth="1"/>
    <col min="262" max="276" width="0.85546875" style="56"/>
    <col min="277" max="277" width="2.140625" style="56" customWidth="1"/>
    <col min="278" max="305" width="0.85546875" style="56"/>
    <col min="306" max="306" width="0.28515625" style="56" customWidth="1"/>
    <col min="307" max="307" width="0" style="56" hidden="1" customWidth="1"/>
    <col min="308" max="398" width="0.85546875" style="56"/>
    <col min="399" max="399" width="10.5703125" style="56" customWidth="1"/>
    <col min="400" max="400" width="9.5703125" style="56" customWidth="1"/>
    <col min="401" max="401" width="10.28515625" style="56" customWidth="1"/>
    <col min="402" max="512" width="0.85546875" style="56"/>
    <col min="513" max="513" width="1.5703125" style="56" customWidth="1"/>
    <col min="514" max="514" width="0.85546875" style="56"/>
    <col min="515" max="515" width="0.42578125" style="56" customWidth="1"/>
    <col min="516" max="517" width="0" style="56" hidden="1" customWidth="1"/>
    <col min="518" max="532" width="0.85546875" style="56"/>
    <col min="533" max="533" width="2.140625" style="56" customWidth="1"/>
    <col min="534" max="561" width="0.85546875" style="56"/>
    <col min="562" max="562" width="0.28515625" style="56" customWidth="1"/>
    <col min="563" max="563" width="0" style="56" hidden="1" customWidth="1"/>
    <col min="564" max="654" width="0.85546875" style="56"/>
    <col min="655" max="655" width="10.5703125" style="56" customWidth="1"/>
    <col min="656" max="656" width="9.5703125" style="56" customWidth="1"/>
    <col min="657" max="657" width="10.28515625" style="56" customWidth="1"/>
    <col min="658" max="768" width="0.85546875" style="56"/>
    <col min="769" max="769" width="1.5703125" style="56" customWidth="1"/>
    <col min="770" max="770" width="0.85546875" style="56"/>
    <col min="771" max="771" width="0.42578125" style="56" customWidth="1"/>
    <col min="772" max="773" width="0" style="56" hidden="1" customWidth="1"/>
    <col min="774" max="788" width="0.85546875" style="56"/>
    <col min="789" max="789" width="2.140625" style="56" customWidth="1"/>
    <col min="790" max="817" width="0.85546875" style="56"/>
    <col min="818" max="818" width="0.28515625" style="56" customWidth="1"/>
    <col min="819" max="819" width="0" style="56" hidden="1" customWidth="1"/>
    <col min="820" max="910" width="0.85546875" style="56"/>
    <col min="911" max="911" width="10.5703125" style="56" customWidth="1"/>
    <col min="912" max="912" width="9.5703125" style="56" customWidth="1"/>
    <col min="913" max="913" width="10.28515625" style="56" customWidth="1"/>
    <col min="914" max="1024" width="0.85546875" style="56"/>
    <col min="1025" max="1025" width="1.5703125" style="56" customWidth="1"/>
    <col min="1026" max="1026" width="0.85546875" style="56"/>
    <col min="1027" max="1027" width="0.42578125" style="56" customWidth="1"/>
    <col min="1028" max="1029" width="0" style="56" hidden="1" customWidth="1"/>
    <col min="1030" max="1044" width="0.85546875" style="56"/>
    <col min="1045" max="1045" width="2.140625" style="56" customWidth="1"/>
    <col min="1046" max="1073" width="0.85546875" style="56"/>
    <col min="1074" max="1074" width="0.28515625" style="56" customWidth="1"/>
    <col min="1075" max="1075" width="0" style="56" hidden="1" customWidth="1"/>
    <col min="1076" max="1166" width="0.85546875" style="56"/>
    <col min="1167" max="1167" width="10.5703125" style="56" customWidth="1"/>
    <col min="1168" max="1168" width="9.5703125" style="56" customWidth="1"/>
    <col min="1169" max="1169" width="10.28515625" style="56" customWidth="1"/>
    <col min="1170" max="1280" width="0.85546875" style="56"/>
    <col min="1281" max="1281" width="1.5703125" style="56" customWidth="1"/>
    <col min="1282" max="1282" width="0.85546875" style="56"/>
    <col min="1283" max="1283" width="0.42578125" style="56" customWidth="1"/>
    <col min="1284" max="1285" width="0" style="56" hidden="1" customWidth="1"/>
    <col min="1286" max="1300" width="0.85546875" style="56"/>
    <col min="1301" max="1301" width="2.140625" style="56" customWidth="1"/>
    <col min="1302" max="1329" width="0.85546875" style="56"/>
    <col min="1330" max="1330" width="0.28515625" style="56" customWidth="1"/>
    <col min="1331" max="1331" width="0" style="56" hidden="1" customWidth="1"/>
    <col min="1332" max="1422" width="0.85546875" style="56"/>
    <col min="1423" max="1423" width="10.5703125" style="56" customWidth="1"/>
    <col min="1424" max="1424" width="9.5703125" style="56" customWidth="1"/>
    <col min="1425" max="1425" width="10.28515625" style="56" customWidth="1"/>
    <col min="1426" max="1536" width="0.85546875" style="56"/>
    <col min="1537" max="1537" width="1.5703125" style="56" customWidth="1"/>
    <col min="1538" max="1538" width="0.85546875" style="56"/>
    <col min="1539" max="1539" width="0.42578125" style="56" customWidth="1"/>
    <col min="1540" max="1541" width="0" style="56" hidden="1" customWidth="1"/>
    <col min="1542" max="1556" width="0.85546875" style="56"/>
    <col min="1557" max="1557" width="2.140625" style="56" customWidth="1"/>
    <col min="1558" max="1585" width="0.85546875" style="56"/>
    <col min="1586" max="1586" width="0.28515625" style="56" customWidth="1"/>
    <col min="1587" max="1587" width="0" style="56" hidden="1" customWidth="1"/>
    <col min="1588" max="1678" width="0.85546875" style="56"/>
    <col min="1679" max="1679" width="10.5703125" style="56" customWidth="1"/>
    <col min="1680" max="1680" width="9.5703125" style="56" customWidth="1"/>
    <col min="1681" max="1681" width="10.28515625" style="56" customWidth="1"/>
    <col min="1682" max="1792" width="0.85546875" style="56"/>
    <col min="1793" max="1793" width="1.5703125" style="56" customWidth="1"/>
    <col min="1794" max="1794" width="0.85546875" style="56"/>
    <col min="1795" max="1795" width="0.42578125" style="56" customWidth="1"/>
    <col min="1796" max="1797" width="0" style="56" hidden="1" customWidth="1"/>
    <col min="1798" max="1812" width="0.85546875" style="56"/>
    <col min="1813" max="1813" width="2.140625" style="56" customWidth="1"/>
    <col min="1814" max="1841" width="0.85546875" style="56"/>
    <col min="1842" max="1842" width="0.28515625" style="56" customWidth="1"/>
    <col min="1843" max="1843" width="0" style="56" hidden="1" customWidth="1"/>
    <col min="1844" max="1934" width="0.85546875" style="56"/>
    <col min="1935" max="1935" width="10.5703125" style="56" customWidth="1"/>
    <col min="1936" max="1936" width="9.5703125" style="56" customWidth="1"/>
    <col min="1937" max="1937" width="10.28515625" style="56" customWidth="1"/>
    <col min="1938" max="2048" width="0.85546875" style="56"/>
    <col min="2049" max="2049" width="1.5703125" style="56" customWidth="1"/>
    <col min="2050" max="2050" width="0.85546875" style="56"/>
    <col min="2051" max="2051" width="0.42578125" style="56" customWidth="1"/>
    <col min="2052" max="2053" width="0" style="56" hidden="1" customWidth="1"/>
    <col min="2054" max="2068" width="0.85546875" style="56"/>
    <col min="2069" max="2069" width="2.140625" style="56" customWidth="1"/>
    <col min="2070" max="2097" width="0.85546875" style="56"/>
    <col min="2098" max="2098" width="0.28515625" style="56" customWidth="1"/>
    <col min="2099" max="2099" width="0" style="56" hidden="1" customWidth="1"/>
    <col min="2100" max="2190" width="0.85546875" style="56"/>
    <col min="2191" max="2191" width="10.5703125" style="56" customWidth="1"/>
    <col min="2192" max="2192" width="9.5703125" style="56" customWidth="1"/>
    <col min="2193" max="2193" width="10.28515625" style="56" customWidth="1"/>
    <col min="2194" max="2304" width="0.85546875" style="56"/>
    <col min="2305" max="2305" width="1.5703125" style="56" customWidth="1"/>
    <col min="2306" max="2306" width="0.85546875" style="56"/>
    <col min="2307" max="2307" width="0.42578125" style="56" customWidth="1"/>
    <col min="2308" max="2309" width="0" style="56" hidden="1" customWidth="1"/>
    <col min="2310" max="2324" width="0.85546875" style="56"/>
    <col min="2325" max="2325" width="2.140625" style="56" customWidth="1"/>
    <col min="2326" max="2353" width="0.85546875" style="56"/>
    <col min="2354" max="2354" width="0.28515625" style="56" customWidth="1"/>
    <col min="2355" max="2355" width="0" style="56" hidden="1" customWidth="1"/>
    <col min="2356" max="2446" width="0.85546875" style="56"/>
    <col min="2447" max="2447" width="10.5703125" style="56" customWidth="1"/>
    <col min="2448" max="2448" width="9.5703125" style="56" customWidth="1"/>
    <col min="2449" max="2449" width="10.28515625" style="56" customWidth="1"/>
    <col min="2450" max="2560" width="0.85546875" style="56"/>
    <col min="2561" max="2561" width="1.5703125" style="56" customWidth="1"/>
    <col min="2562" max="2562" width="0.85546875" style="56"/>
    <col min="2563" max="2563" width="0.42578125" style="56" customWidth="1"/>
    <col min="2564" max="2565" width="0" style="56" hidden="1" customWidth="1"/>
    <col min="2566" max="2580" width="0.85546875" style="56"/>
    <col min="2581" max="2581" width="2.140625" style="56" customWidth="1"/>
    <col min="2582" max="2609" width="0.85546875" style="56"/>
    <col min="2610" max="2610" width="0.28515625" style="56" customWidth="1"/>
    <col min="2611" max="2611" width="0" style="56" hidden="1" customWidth="1"/>
    <col min="2612" max="2702" width="0.85546875" style="56"/>
    <col min="2703" max="2703" width="10.5703125" style="56" customWidth="1"/>
    <col min="2704" max="2704" width="9.5703125" style="56" customWidth="1"/>
    <col min="2705" max="2705" width="10.28515625" style="56" customWidth="1"/>
    <col min="2706" max="2816" width="0.85546875" style="56"/>
    <col min="2817" max="2817" width="1.5703125" style="56" customWidth="1"/>
    <col min="2818" max="2818" width="0.85546875" style="56"/>
    <col min="2819" max="2819" width="0.42578125" style="56" customWidth="1"/>
    <col min="2820" max="2821" width="0" style="56" hidden="1" customWidth="1"/>
    <col min="2822" max="2836" width="0.85546875" style="56"/>
    <col min="2837" max="2837" width="2.140625" style="56" customWidth="1"/>
    <col min="2838" max="2865" width="0.85546875" style="56"/>
    <col min="2866" max="2866" width="0.28515625" style="56" customWidth="1"/>
    <col min="2867" max="2867" width="0" style="56" hidden="1" customWidth="1"/>
    <col min="2868" max="2958" width="0.85546875" style="56"/>
    <col min="2959" max="2959" width="10.5703125" style="56" customWidth="1"/>
    <col min="2960" max="2960" width="9.5703125" style="56" customWidth="1"/>
    <col min="2961" max="2961" width="10.28515625" style="56" customWidth="1"/>
    <col min="2962" max="3072" width="0.85546875" style="56"/>
    <col min="3073" max="3073" width="1.5703125" style="56" customWidth="1"/>
    <col min="3074" max="3074" width="0.85546875" style="56"/>
    <col min="3075" max="3075" width="0.42578125" style="56" customWidth="1"/>
    <col min="3076" max="3077" width="0" style="56" hidden="1" customWidth="1"/>
    <col min="3078" max="3092" width="0.85546875" style="56"/>
    <col min="3093" max="3093" width="2.140625" style="56" customWidth="1"/>
    <col min="3094" max="3121" width="0.85546875" style="56"/>
    <col min="3122" max="3122" width="0.28515625" style="56" customWidth="1"/>
    <col min="3123" max="3123" width="0" style="56" hidden="1" customWidth="1"/>
    <col min="3124" max="3214" width="0.85546875" style="56"/>
    <col min="3215" max="3215" width="10.5703125" style="56" customWidth="1"/>
    <col min="3216" max="3216" width="9.5703125" style="56" customWidth="1"/>
    <col min="3217" max="3217" width="10.28515625" style="56" customWidth="1"/>
    <col min="3218" max="3328" width="0.85546875" style="56"/>
    <col min="3329" max="3329" width="1.5703125" style="56" customWidth="1"/>
    <col min="3330" max="3330" width="0.85546875" style="56"/>
    <col min="3331" max="3331" width="0.42578125" style="56" customWidth="1"/>
    <col min="3332" max="3333" width="0" style="56" hidden="1" customWidth="1"/>
    <col min="3334" max="3348" width="0.85546875" style="56"/>
    <col min="3349" max="3349" width="2.140625" style="56" customWidth="1"/>
    <col min="3350" max="3377" width="0.85546875" style="56"/>
    <col min="3378" max="3378" width="0.28515625" style="56" customWidth="1"/>
    <col min="3379" max="3379" width="0" style="56" hidden="1" customWidth="1"/>
    <col min="3380" max="3470" width="0.85546875" style="56"/>
    <col min="3471" max="3471" width="10.5703125" style="56" customWidth="1"/>
    <col min="3472" max="3472" width="9.5703125" style="56" customWidth="1"/>
    <col min="3473" max="3473" width="10.28515625" style="56" customWidth="1"/>
    <col min="3474" max="3584" width="0.85546875" style="56"/>
    <col min="3585" max="3585" width="1.5703125" style="56" customWidth="1"/>
    <col min="3586" max="3586" width="0.85546875" style="56"/>
    <col min="3587" max="3587" width="0.42578125" style="56" customWidth="1"/>
    <col min="3588" max="3589" width="0" style="56" hidden="1" customWidth="1"/>
    <col min="3590" max="3604" width="0.85546875" style="56"/>
    <col min="3605" max="3605" width="2.140625" style="56" customWidth="1"/>
    <col min="3606" max="3633" width="0.85546875" style="56"/>
    <col min="3634" max="3634" width="0.28515625" style="56" customWidth="1"/>
    <col min="3635" max="3635" width="0" style="56" hidden="1" customWidth="1"/>
    <col min="3636" max="3726" width="0.85546875" style="56"/>
    <col min="3727" max="3727" width="10.5703125" style="56" customWidth="1"/>
    <col min="3728" max="3728" width="9.5703125" style="56" customWidth="1"/>
    <col min="3729" max="3729" width="10.28515625" style="56" customWidth="1"/>
    <col min="3730" max="3840" width="0.85546875" style="56"/>
    <col min="3841" max="3841" width="1.5703125" style="56" customWidth="1"/>
    <col min="3842" max="3842" width="0.85546875" style="56"/>
    <col min="3843" max="3843" width="0.42578125" style="56" customWidth="1"/>
    <col min="3844" max="3845" width="0" style="56" hidden="1" customWidth="1"/>
    <col min="3846" max="3860" width="0.85546875" style="56"/>
    <col min="3861" max="3861" width="2.140625" style="56" customWidth="1"/>
    <col min="3862" max="3889" width="0.85546875" style="56"/>
    <col min="3890" max="3890" width="0.28515625" style="56" customWidth="1"/>
    <col min="3891" max="3891" width="0" style="56" hidden="1" customWidth="1"/>
    <col min="3892" max="3982" width="0.85546875" style="56"/>
    <col min="3983" max="3983" width="10.5703125" style="56" customWidth="1"/>
    <col min="3984" max="3984" width="9.5703125" style="56" customWidth="1"/>
    <col min="3985" max="3985" width="10.28515625" style="56" customWidth="1"/>
    <col min="3986" max="4096" width="0.85546875" style="56"/>
    <col min="4097" max="4097" width="1.5703125" style="56" customWidth="1"/>
    <col min="4098" max="4098" width="0.85546875" style="56"/>
    <col min="4099" max="4099" width="0.42578125" style="56" customWidth="1"/>
    <col min="4100" max="4101" width="0" style="56" hidden="1" customWidth="1"/>
    <col min="4102" max="4116" width="0.85546875" style="56"/>
    <col min="4117" max="4117" width="2.140625" style="56" customWidth="1"/>
    <col min="4118" max="4145" width="0.85546875" style="56"/>
    <col min="4146" max="4146" width="0.28515625" style="56" customWidth="1"/>
    <col min="4147" max="4147" width="0" style="56" hidden="1" customWidth="1"/>
    <col min="4148" max="4238" width="0.85546875" style="56"/>
    <col min="4239" max="4239" width="10.5703125" style="56" customWidth="1"/>
    <col min="4240" max="4240" width="9.5703125" style="56" customWidth="1"/>
    <col min="4241" max="4241" width="10.28515625" style="56" customWidth="1"/>
    <col min="4242" max="4352" width="0.85546875" style="56"/>
    <col min="4353" max="4353" width="1.5703125" style="56" customWidth="1"/>
    <col min="4354" max="4354" width="0.85546875" style="56"/>
    <col min="4355" max="4355" width="0.42578125" style="56" customWidth="1"/>
    <col min="4356" max="4357" width="0" style="56" hidden="1" customWidth="1"/>
    <col min="4358" max="4372" width="0.85546875" style="56"/>
    <col min="4373" max="4373" width="2.140625" style="56" customWidth="1"/>
    <col min="4374" max="4401" width="0.85546875" style="56"/>
    <col min="4402" max="4402" width="0.28515625" style="56" customWidth="1"/>
    <col min="4403" max="4403" width="0" style="56" hidden="1" customWidth="1"/>
    <col min="4404" max="4494" width="0.85546875" style="56"/>
    <col min="4495" max="4495" width="10.5703125" style="56" customWidth="1"/>
    <col min="4496" max="4496" width="9.5703125" style="56" customWidth="1"/>
    <col min="4497" max="4497" width="10.28515625" style="56" customWidth="1"/>
    <col min="4498" max="4608" width="0.85546875" style="56"/>
    <col min="4609" max="4609" width="1.5703125" style="56" customWidth="1"/>
    <col min="4610" max="4610" width="0.85546875" style="56"/>
    <col min="4611" max="4611" width="0.42578125" style="56" customWidth="1"/>
    <col min="4612" max="4613" width="0" style="56" hidden="1" customWidth="1"/>
    <col min="4614" max="4628" width="0.85546875" style="56"/>
    <col min="4629" max="4629" width="2.140625" style="56" customWidth="1"/>
    <col min="4630" max="4657" width="0.85546875" style="56"/>
    <col min="4658" max="4658" width="0.28515625" style="56" customWidth="1"/>
    <col min="4659" max="4659" width="0" style="56" hidden="1" customWidth="1"/>
    <col min="4660" max="4750" width="0.85546875" style="56"/>
    <col min="4751" max="4751" width="10.5703125" style="56" customWidth="1"/>
    <col min="4752" max="4752" width="9.5703125" style="56" customWidth="1"/>
    <col min="4753" max="4753" width="10.28515625" style="56" customWidth="1"/>
    <col min="4754" max="4864" width="0.85546875" style="56"/>
    <col min="4865" max="4865" width="1.5703125" style="56" customWidth="1"/>
    <col min="4866" max="4866" width="0.85546875" style="56"/>
    <col min="4867" max="4867" width="0.42578125" style="56" customWidth="1"/>
    <col min="4868" max="4869" width="0" style="56" hidden="1" customWidth="1"/>
    <col min="4870" max="4884" width="0.85546875" style="56"/>
    <col min="4885" max="4885" width="2.140625" style="56" customWidth="1"/>
    <col min="4886" max="4913" width="0.85546875" style="56"/>
    <col min="4914" max="4914" width="0.28515625" style="56" customWidth="1"/>
    <col min="4915" max="4915" width="0" style="56" hidden="1" customWidth="1"/>
    <col min="4916" max="5006" width="0.85546875" style="56"/>
    <col min="5007" max="5007" width="10.5703125" style="56" customWidth="1"/>
    <col min="5008" max="5008" width="9.5703125" style="56" customWidth="1"/>
    <col min="5009" max="5009" width="10.28515625" style="56" customWidth="1"/>
    <col min="5010" max="5120" width="0.85546875" style="56"/>
    <col min="5121" max="5121" width="1.5703125" style="56" customWidth="1"/>
    <col min="5122" max="5122" width="0.85546875" style="56"/>
    <col min="5123" max="5123" width="0.42578125" style="56" customWidth="1"/>
    <col min="5124" max="5125" width="0" style="56" hidden="1" customWidth="1"/>
    <col min="5126" max="5140" width="0.85546875" style="56"/>
    <col min="5141" max="5141" width="2.140625" style="56" customWidth="1"/>
    <col min="5142" max="5169" width="0.85546875" style="56"/>
    <col min="5170" max="5170" width="0.28515625" style="56" customWidth="1"/>
    <col min="5171" max="5171" width="0" style="56" hidden="1" customWidth="1"/>
    <col min="5172" max="5262" width="0.85546875" style="56"/>
    <col min="5263" max="5263" width="10.5703125" style="56" customWidth="1"/>
    <col min="5264" max="5264" width="9.5703125" style="56" customWidth="1"/>
    <col min="5265" max="5265" width="10.28515625" style="56" customWidth="1"/>
    <col min="5266" max="5376" width="0.85546875" style="56"/>
    <col min="5377" max="5377" width="1.5703125" style="56" customWidth="1"/>
    <col min="5378" max="5378" width="0.85546875" style="56"/>
    <col min="5379" max="5379" width="0.42578125" style="56" customWidth="1"/>
    <col min="5380" max="5381" width="0" style="56" hidden="1" customWidth="1"/>
    <col min="5382" max="5396" width="0.85546875" style="56"/>
    <col min="5397" max="5397" width="2.140625" style="56" customWidth="1"/>
    <col min="5398" max="5425" width="0.85546875" style="56"/>
    <col min="5426" max="5426" width="0.28515625" style="56" customWidth="1"/>
    <col min="5427" max="5427" width="0" style="56" hidden="1" customWidth="1"/>
    <col min="5428" max="5518" width="0.85546875" style="56"/>
    <col min="5519" max="5519" width="10.5703125" style="56" customWidth="1"/>
    <col min="5520" max="5520" width="9.5703125" style="56" customWidth="1"/>
    <col min="5521" max="5521" width="10.28515625" style="56" customWidth="1"/>
    <col min="5522" max="5632" width="0.85546875" style="56"/>
    <col min="5633" max="5633" width="1.5703125" style="56" customWidth="1"/>
    <col min="5634" max="5634" width="0.85546875" style="56"/>
    <col min="5635" max="5635" width="0.42578125" style="56" customWidth="1"/>
    <col min="5636" max="5637" width="0" style="56" hidden="1" customWidth="1"/>
    <col min="5638" max="5652" width="0.85546875" style="56"/>
    <col min="5653" max="5653" width="2.140625" style="56" customWidth="1"/>
    <col min="5654" max="5681" width="0.85546875" style="56"/>
    <col min="5682" max="5682" width="0.28515625" style="56" customWidth="1"/>
    <col min="5683" max="5683" width="0" style="56" hidden="1" customWidth="1"/>
    <col min="5684" max="5774" width="0.85546875" style="56"/>
    <col min="5775" max="5775" width="10.5703125" style="56" customWidth="1"/>
    <col min="5776" max="5776" width="9.5703125" style="56" customWidth="1"/>
    <col min="5777" max="5777" width="10.28515625" style="56" customWidth="1"/>
    <col min="5778" max="5888" width="0.85546875" style="56"/>
    <col min="5889" max="5889" width="1.5703125" style="56" customWidth="1"/>
    <col min="5890" max="5890" width="0.85546875" style="56"/>
    <col min="5891" max="5891" width="0.42578125" style="56" customWidth="1"/>
    <col min="5892" max="5893" width="0" style="56" hidden="1" customWidth="1"/>
    <col min="5894" max="5908" width="0.85546875" style="56"/>
    <col min="5909" max="5909" width="2.140625" style="56" customWidth="1"/>
    <col min="5910" max="5937" width="0.85546875" style="56"/>
    <col min="5938" max="5938" width="0.28515625" style="56" customWidth="1"/>
    <col min="5939" max="5939" width="0" style="56" hidden="1" customWidth="1"/>
    <col min="5940" max="6030" width="0.85546875" style="56"/>
    <col min="6031" max="6031" width="10.5703125" style="56" customWidth="1"/>
    <col min="6032" max="6032" width="9.5703125" style="56" customWidth="1"/>
    <col min="6033" max="6033" width="10.28515625" style="56" customWidth="1"/>
    <col min="6034" max="6144" width="0.85546875" style="56"/>
    <col min="6145" max="6145" width="1.5703125" style="56" customWidth="1"/>
    <col min="6146" max="6146" width="0.85546875" style="56"/>
    <col min="6147" max="6147" width="0.42578125" style="56" customWidth="1"/>
    <col min="6148" max="6149" width="0" style="56" hidden="1" customWidth="1"/>
    <col min="6150" max="6164" width="0.85546875" style="56"/>
    <col min="6165" max="6165" width="2.140625" style="56" customWidth="1"/>
    <col min="6166" max="6193" width="0.85546875" style="56"/>
    <col min="6194" max="6194" width="0.28515625" style="56" customWidth="1"/>
    <col min="6195" max="6195" width="0" style="56" hidden="1" customWidth="1"/>
    <col min="6196" max="6286" width="0.85546875" style="56"/>
    <col min="6287" max="6287" width="10.5703125" style="56" customWidth="1"/>
    <col min="6288" max="6288" width="9.5703125" style="56" customWidth="1"/>
    <col min="6289" max="6289" width="10.28515625" style="56" customWidth="1"/>
    <col min="6290" max="6400" width="0.85546875" style="56"/>
    <col min="6401" max="6401" width="1.5703125" style="56" customWidth="1"/>
    <col min="6402" max="6402" width="0.85546875" style="56"/>
    <col min="6403" max="6403" width="0.42578125" style="56" customWidth="1"/>
    <col min="6404" max="6405" width="0" style="56" hidden="1" customWidth="1"/>
    <col min="6406" max="6420" width="0.85546875" style="56"/>
    <col min="6421" max="6421" width="2.140625" style="56" customWidth="1"/>
    <col min="6422" max="6449" width="0.85546875" style="56"/>
    <col min="6450" max="6450" width="0.28515625" style="56" customWidth="1"/>
    <col min="6451" max="6451" width="0" style="56" hidden="1" customWidth="1"/>
    <col min="6452" max="6542" width="0.85546875" style="56"/>
    <col min="6543" max="6543" width="10.5703125" style="56" customWidth="1"/>
    <col min="6544" max="6544" width="9.5703125" style="56" customWidth="1"/>
    <col min="6545" max="6545" width="10.28515625" style="56" customWidth="1"/>
    <col min="6546" max="6656" width="0.85546875" style="56"/>
    <col min="6657" max="6657" width="1.5703125" style="56" customWidth="1"/>
    <col min="6658" max="6658" width="0.85546875" style="56"/>
    <col min="6659" max="6659" width="0.42578125" style="56" customWidth="1"/>
    <col min="6660" max="6661" width="0" style="56" hidden="1" customWidth="1"/>
    <col min="6662" max="6676" width="0.85546875" style="56"/>
    <col min="6677" max="6677" width="2.140625" style="56" customWidth="1"/>
    <col min="6678" max="6705" width="0.85546875" style="56"/>
    <col min="6706" max="6706" width="0.28515625" style="56" customWidth="1"/>
    <col min="6707" max="6707" width="0" style="56" hidden="1" customWidth="1"/>
    <col min="6708" max="6798" width="0.85546875" style="56"/>
    <col min="6799" max="6799" width="10.5703125" style="56" customWidth="1"/>
    <col min="6800" max="6800" width="9.5703125" style="56" customWidth="1"/>
    <col min="6801" max="6801" width="10.28515625" style="56" customWidth="1"/>
    <col min="6802" max="6912" width="0.85546875" style="56"/>
    <col min="6913" max="6913" width="1.5703125" style="56" customWidth="1"/>
    <col min="6914" max="6914" width="0.85546875" style="56"/>
    <col min="6915" max="6915" width="0.42578125" style="56" customWidth="1"/>
    <col min="6916" max="6917" width="0" style="56" hidden="1" customWidth="1"/>
    <col min="6918" max="6932" width="0.85546875" style="56"/>
    <col min="6933" max="6933" width="2.140625" style="56" customWidth="1"/>
    <col min="6934" max="6961" width="0.85546875" style="56"/>
    <col min="6962" max="6962" width="0.28515625" style="56" customWidth="1"/>
    <col min="6963" max="6963" width="0" style="56" hidden="1" customWidth="1"/>
    <col min="6964" max="7054" width="0.85546875" style="56"/>
    <col min="7055" max="7055" width="10.5703125" style="56" customWidth="1"/>
    <col min="7056" max="7056" width="9.5703125" style="56" customWidth="1"/>
    <col min="7057" max="7057" width="10.28515625" style="56" customWidth="1"/>
    <col min="7058" max="7168" width="0.85546875" style="56"/>
    <col min="7169" max="7169" width="1.5703125" style="56" customWidth="1"/>
    <col min="7170" max="7170" width="0.85546875" style="56"/>
    <col min="7171" max="7171" width="0.42578125" style="56" customWidth="1"/>
    <col min="7172" max="7173" width="0" style="56" hidden="1" customWidth="1"/>
    <col min="7174" max="7188" width="0.85546875" style="56"/>
    <col min="7189" max="7189" width="2.140625" style="56" customWidth="1"/>
    <col min="7190" max="7217" width="0.85546875" style="56"/>
    <col min="7218" max="7218" width="0.28515625" style="56" customWidth="1"/>
    <col min="7219" max="7219" width="0" style="56" hidden="1" customWidth="1"/>
    <col min="7220" max="7310" width="0.85546875" style="56"/>
    <col min="7311" max="7311" width="10.5703125" style="56" customWidth="1"/>
    <col min="7312" max="7312" width="9.5703125" style="56" customWidth="1"/>
    <col min="7313" max="7313" width="10.28515625" style="56" customWidth="1"/>
    <col min="7314" max="7424" width="0.85546875" style="56"/>
    <col min="7425" max="7425" width="1.5703125" style="56" customWidth="1"/>
    <col min="7426" max="7426" width="0.85546875" style="56"/>
    <col min="7427" max="7427" width="0.42578125" style="56" customWidth="1"/>
    <col min="7428" max="7429" width="0" style="56" hidden="1" customWidth="1"/>
    <col min="7430" max="7444" width="0.85546875" style="56"/>
    <col min="7445" max="7445" width="2.140625" style="56" customWidth="1"/>
    <col min="7446" max="7473" width="0.85546875" style="56"/>
    <col min="7474" max="7474" width="0.28515625" style="56" customWidth="1"/>
    <col min="7475" max="7475" width="0" style="56" hidden="1" customWidth="1"/>
    <col min="7476" max="7566" width="0.85546875" style="56"/>
    <col min="7567" max="7567" width="10.5703125" style="56" customWidth="1"/>
    <col min="7568" max="7568" width="9.5703125" style="56" customWidth="1"/>
    <col min="7569" max="7569" width="10.28515625" style="56" customWidth="1"/>
    <col min="7570" max="7680" width="0.85546875" style="56"/>
    <col min="7681" max="7681" width="1.5703125" style="56" customWidth="1"/>
    <col min="7682" max="7682" width="0.85546875" style="56"/>
    <col min="7683" max="7683" width="0.42578125" style="56" customWidth="1"/>
    <col min="7684" max="7685" width="0" style="56" hidden="1" customWidth="1"/>
    <col min="7686" max="7700" width="0.85546875" style="56"/>
    <col min="7701" max="7701" width="2.140625" style="56" customWidth="1"/>
    <col min="7702" max="7729" width="0.85546875" style="56"/>
    <col min="7730" max="7730" width="0.28515625" style="56" customWidth="1"/>
    <col min="7731" max="7731" width="0" style="56" hidden="1" customWidth="1"/>
    <col min="7732" max="7822" width="0.85546875" style="56"/>
    <col min="7823" max="7823" width="10.5703125" style="56" customWidth="1"/>
    <col min="7824" max="7824" width="9.5703125" style="56" customWidth="1"/>
    <col min="7825" max="7825" width="10.28515625" style="56" customWidth="1"/>
    <col min="7826" max="7936" width="0.85546875" style="56"/>
    <col min="7937" max="7937" width="1.5703125" style="56" customWidth="1"/>
    <col min="7938" max="7938" width="0.85546875" style="56"/>
    <col min="7939" max="7939" width="0.42578125" style="56" customWidth="1"/>
    <col min="7940" max="7941" width="0" style="56" hidden="1" customWidth="1"/>
    <col min="7942" max="7956" width="0.85546875" style="56"/>
    <col min="7957" max="7957" width="2.140625" style="56" customWidth="1"/>
    <col min="7958" max="7985" width="0.85546875" style="56"/>
    <col min="7986" max="7986" width="0.28515625" style="56" customWidth="1"/>
    <col min="7987" max="7987" width="0" style="56" hidden="1" customWidth="1"/>
    <col min="7988" max="8078" width="0.85546875" style="56"/>
    <col min="8079" max="8079" width="10.5703125" style="56" customWidth="1"/>
    <col min="8080" max="8080" width="9.5703125" style="56" customWidth="1"/>
    <col min="8081" max="8081" width="10.28515625" style="56" customWidth="1"/>
    <col min="8082" max="8192" width="0.85546875" style="56"/>
    <col min="8193" max="8193" width="1.5703125" style="56" customWidth="1"/>
    <col min="8194" max="8194" width="0.85546875" style="56"/>
    <col min="8195" max="8195" width="0.42578125" style="56" customWidth="1"/>
    <col min="8196" max="8197" width="0" style="56" hidden="1" customWidth="1"/>
    <col min="8198" max="8212" width="0.85546875" style="56"/>
    <col min="8213" max="8213" width="2.140625" style="56" customWidth="1"/>
    <col min="8214" max="8241" width="0.85546875" style="56"/>
    <col min="8242" max="8242" width="0.28515625" style="56" customWidth="1"/>
    <col min="8243" max="8243" width="0" style="56" hidden="1" customWidth="1"/>
    <col min="8244" max="8334" width="0.85546875" style="56"/>
    <col min="8335" max="8335" width="10.5703125" style="56" customWidth="1"/>
    <col min="8336" max="8336" width="9.5703125" style="56" customWidth="1"/>
    <col min="8337" max="8337" width="10.28515625" style="56" customWidth="1"/>
    <col min="8338" max="8448" width="0.85546875" style="56"/>
    <col min="8449" max="8449" width="1.5703125" style="56" customWidth="1"/>
    <col min="8450" max="8450" width="0.85546875" style="56"/>
    <col min="8451" max="8451" width="0.42578125" style="56" customWidth="1"/>
    <col min="8452" max="8453" width="0" style="56" hidden="1" customWidth="1"/>
    <col min="8454" max="8468" width="0.85546875" style="56"/>
    <col min="8469" max="8469" width="2.140625" style="56" customWidth="1"/>
    <col min="8470" max="8497" width="0.85546875" style="56"/>
    <col min="8498" max="8498" width="0.28515625" style="56" customWidth="1"/>
    <col min="8499" max="8499" width="0" style="56" hidden="1" customWidth="1"/>
    <col min="8500" max="8590" width="0.85546875" style="56"/>
    <col min="8591" max="8591" width="10.5703125" style="56" customWidth="1"/>
    <col min="8592" max="8592" width="9.5703125" style="56" customWidth="1"/>
    <col min="8593" max="8593" width="10.28515625" style="56" customWidth="1"/>
    <col min="8594" max="8704" width="0.85546875" style="56"/>
    <col min="8705" max="8705" width="1.5703125" style="56" customWidth="1"/>
    <col min="8706" max="8706" width="0.85546875" style="56"/>
    <col min="8707" max="8707" width="0.42578125" style="56" customWidth="1"/>
    <col min="8708" max="8709" width="0" style="56" hidden="1" customWidth="1"/>
    <col min="8710" max="8724" width="0.85546875" style="56"/>
    <col min="8725" max="8725" width="2.140625" style="56" customWidth="1"/>
    <col min="8726" max="8753" width="0.85546875" style="56"/>
    <col min="8754" max="8754" width="0.28515625" style="56" customWidth="1"/>
    <col min="8755" max="8755" width="0" style="56" hidden="1" customWidth="1"/>
    <col min="8756" max="8846" width="0.85546875" style="56"/>
    <col min="8847" max="8847" width="10.5703125" style="56" customWidth="1"/>
    <col min="8848" max="8848" width="9.5703125" style="56" customWidth="1"/>
    <col min="8849" max="8849" width="10.28515625" style="56" customWidth="1"/>
    <col min="8850" max="8960" width="0.85546875" style="56"/>
    <col min="8961" max="8961" width="1.5703125" style="56" customWidth="1"/>
    <col min="8962" max="8962" width="0.85546875" style="56"/>
    <col min="8963" max="8963" width="0.42578125" style="56" customWidth="1"/>
    <col min="8964" max="8965" width="0" style="56" hidden="1" customWidth="1"/>
    <col min="8966" max="8980" width="0.85546875" style="56"/>
    <col min="8981" max="8981" width="2.140625" style="56" customWidth="1"/>
    <col min="8982" max="9009" width="0.85546875" style="56"/>
    <col min="9010" max="9010" width="0.28515625" style="56" customWidth="1"/>
    <col min="9011" max="9011" width="0" style="56" hidden="1" customWidth="1"/>
    <col min="9012" max="9102" width="0.85546875" style="56"/>
    <col min="9103" max="9103" width="10.5703125" style="56" customWidth="1"/>
    <col min="9104" max="9104" width="9.5703125" style="56" customWidth="1"/>
    <col min="9105" max="9105" width="10.28515625" style="56" customWidth="1"/>
    <col min="9106" max="9216" width="0.85546875" style="56"/>
    <col min="9217" max="9217" width="1.5703125" style="56" customWidth="1"/>
    <col min="9218" max="9218" width="0.85546875" style="56"/>
    <col min="9219" max="9219" width="0.42578125" style="56" customWidth="1"/>
    <col min="9220" max="9221" width="0" style="56" hidden="1" customWidth="1"/>
    <col min="9222" max="9236" width="0.85546875" style="56"/>
    <col min="9237" max="9237" width="2.140625" style="56" customWidth="1"/>
    <col min="9238" max="9265" width="0.85546875" style="56"/>
    <col min="9266" max="9266" width="0.28515625" style="56" customWidth="1"/>
    <col min="9267" max="9267" width="0" style="56" hidden="1" customWidth="1"/>
    <col min="9268" max="9358" width="0.85546875" style="56"/>
    <col min="9359" max="9359" width="10.5703125" style="56" customWidth="1"/>
    <col min="9360" max="9360" width="9.5703125" style="56" customWidth="1"/>
    <col min="9361" max="9361" width="10.28515625" style="56" customWidth="1"/>
    <col min="9362" max="9472" width="0.85546875" style="56"/>
    <col min="9473" max="9473" width="1.5703125" style="56" customWidth="1"/>
    <col min="9474" max="9474" width="0.85546875" style="56"/>
    <col min="9475" max="9475" width="0.42578125" style="56" customWidth="1"/>
    <col min="9476" max="9477" width="0" style="56" hidden="1" customWidth="1"/>
    <col min="9478" max="9492" width="0.85546875" style="56"/>
    <col min="9493" max="9493" width="2.140625" style="56" customWidth="1"/>
    <col min="9494" max="9521" width="0.85546875" style="56"/>
    <col min="9522" max="9522" width="0.28515625" style="56" customWidth="1"/>
    <col min="9523" max="9523" width="0" style="56" hidden="1" customWidth="1"/>
    <col min="9524" max="9614" width="0.85546875" style="56"/>
    <col min="9615" max="9615" width="10.5703125" style="56" customWidth="1"/>
    <col min="9616" max="9616" width="9.5703125" style="56" customWidth="1"/>
    <col min="9617" max="9617" width="10.28515625" style="56" customWidth="1"/>
    <col min="9618" max="9728" width="0.85546875" style="56"/>
    <col min="9729" max="9729" width="1.5703125" style="56" customWidth="1"/>
    <col min="9730" max="9730" width="0.85546875" style="56"/>
    <col min="9731" max="9731" width="0.42578125" style="56" customWidth="1"/>
    <col min="9732" max="9733" width="0" style="56" hidden="1" customWidth="1"/>
    <col min="9734" max="9748" width="0.85546875" style="56"/>
    <col min="9749" max="9749" width="2.140625" style="56" customWidth="1"/>
    <col min="9750" max="9777" width="0.85546875" style="56"/>
    <col min="9778" max="9778" width="0.28515625" style="56" customWidth="1"/>
    <col min="9779" max="9779" width="0" style="56" hidden="1" customWidth="1"/>
    <col min="9780" max="9870" width="0.85546875" style="56"/>
    <col min="9871" max="9871" width="10.5703125" style="56" customWidth="1"/>
    <col min="9872" max="9872" width="9.5703125" style="56" customWidth="1"/>
    <col min="9873" max="9873" width="10.28515625" style="56" customWidth="1"/>
    <col min="9874" max="9984" width="0.85546875" style="56"/>
    <col min="9985" max="9985" width="1.5703125" style="56" customWidth="1"/>
    <col min="9986" max="9986" width="0.85546875" style="56"/>
    <col min="9987" max="9987" width="0.42578125" style="56" customWidth="1"/>
    <col min="9988" max="9989" width="0" style="56" hidden="1" customWidth="1"/>
    <col min="9990" max="10004" width="0.85546875" style="56"/>
    <col min="10005" max="10005" width="2.140625" style="56" customWidth="1"/>
    <col min="10006" max="10033" width="0.85546875" style="56"/>
    <col min="10034" max="10034" width="0.28515625" style="56" customWidth="1"/>
    <col min="10035" max="10035" width="0" style="56" hidden="1" customWidth="1"/>
    <col min="10036" max="10126" width="0.85546875" style="56"/>
    <col min="10127" max="10127" width="10.5703125" style="56" customWidth="1"/>
    <col min="10128" max="10128" width="9.5703125" style="56" customWidth="1"/>
    <col min="10129" max="10129" width="10.28515625" style="56" customWidth="1"/>
    <col min="10130" max="10240" width="0.85546875" style="56"/>
    <col min="10241" max="10241" width="1.5703125" style="56" customWidth="1"/>
    <col min="10242" max="10242" width="0.85546875" style="56"/>
    <col min="10243" max="10243" width="0.42578125" style="56" customWidth="1"/>
    <col min="10244" max="10245" width="0" style="56" hidden="1" customWidth="1"/>
    <col min="10246" max="10260" width="0.85546875" style="56"/>
    <col min="10261" max="10261" width="2.140625" style="56" customWidth="1"/>
    <col min="10262" max="10289" width="0.85546875" style="56"/>
    <col min="10290" max="10290" width="0.28515625" style="56" customWidth="1"/>
    <col min="10291" max="10291" width="0" style="56" hidden="1" customWidth="1"/>
    <col min="10292" max="10382" width="0.85546875" style="56"/>
    <col min="10383" max="10383" width="10.5703125" style="56" customWidth="1"/>
    <col min="10384" max="10384" width="9.5703125" style="56" customWidth="1"/>
    <col min="10385" max="10385" width="10.28515625" style="56" customWidth="1"/>
    <col min="10386" max="10496" width="0.85546875" style="56"/>
    <col min="10497" max="10497" width="1.5703125" style="56" customWidth="1"/>
    <col min="10498" max="10498" width="0.85546875" style="56"/>
    <col min="10499" max="10499" width="0.42578125" style="56" customWidth="1"/>
    <col min="10500" max="10501" width="0" style="56" hidden="1" customWidth="1"/>
    <col min="10502" max="10516" width="0.85546875" style="56"/>
    <col min="10517" max="10517" width="2.140625" style="56" customWidth="1"/>
    <col min="10518" max="10545" width="0.85546875" style="56"/>
    <col min="10546" max="10546" width="0.28515625" style="56" customWidth="1"/>
    <col min="10547" max="10547" width="0" style="56" hidden="1" customWidth="1"/>
    <col min="10548" max="10638" width="0.85546875" style="56"/>
    <col min="10639" max="10639" width="10.5703125" style="56" customWidth="1"/>
    <col min="10640" max="10640" width="9.5703125" style="56" customWidth="1"/>
    <col min="10641" max="10641" width="10.28515625" style="56" customWidth="1"/>
    <col min="10642" max="10752" width="0.85546875" style="56"/>
    <col min="10753" max="10753" width="1.5703125" style="56" customWidth="1"/>
    <col min="10754" max="10754" width="0.85546875" style="56"/>
    <col min="10755" max="10755" width="0.42578125" style="56" customWidth="1"/>
    <col min="10756" max="10757" width="0" style="56" hidden="1" customWidth="1"/>
    <col min="10758" max="10772" width="0.85546875" style="56"/>
    <col min="10773" max="10773" width="2.140625" style="56" customWidth="1"/>
    <col min="10774" max="10801" width="0.85546875" style="56"/>
    <col min="10802" max="10802" width="0.28515625" style="56" customWidth="1"/>
    <col min="10803" max="10803" width="0" style="56" hidden="1" customWidth="1"/>
    <col min="10804" max="10894" width="0.85546875" style="56"/>
    <col min="10895" max="10895" width="10.5703125" style="56" customWidth="1"/>
    <col min="10896" max="10896" width="9.5703125" style="56" customWidth="1"/>
    <col min="10897" max="10897" width="10.28515625" style="56" customWidth="1"/>
    <col min="10898" max="11008" width="0.85546875" style="56"/>
    <col min="11009" max="11009" width="1.5703125" style="56" customWidth="1"/>
    <col min="11010" max="11010" width="0.85546875" style="56"/>
    <col min="11011" max="11011" width="0.42578125" style="56" customWidth="1"/>
    <col min="11012" max="11013" width="0" style="56" hidden="1" customWidth="1"/>
    <col min="11014" max="11028" width="0.85546875" style="56"/>
    <col min="11029" max="11029" width="2.140625" style="56" customWidth="1"/>
    <col min="11030" max="11057" width="0.85546875" style="56"/>
    <col min="11058" max="11058" width="0.28515625" style="56" customWidth="1"/>
    <col min="11059" max="11059" width="0" style="56" hidden="1" customWidth="1"/>
    <col min="11060" max="11150" width="0.85546875" style="56"/>
    <col min="11151" max="11151" width="10.5703125" style="56" customWidth="1"/>
    <col min="11152" max="11152" width="9.5703125" style="56" customWidth="1"/>
    <col min="11153" max="11153" width="10.28515625" style="56" customWidth="1"/>
    <col min="11154" max="11264" width="0.85546875" style="56"/>
    <col min="11265" max="11265" width="1.5703125" style="56" customWidth="1"/>
    <col min="11266" max="11266" width="0.85546875" style="56"/>
    <col min="11267" max="11267" width="0.42578125" style="56" customWidth="1"/>
    <col min="11268" max="11269" width="0" style="56" hidden="1" customWidth="1"/>
    <col min="11270" max="11284" width="0.85546875" style="56"/>
    <col min="11285" max="11285" width="2.140625" style="56" customWidth="1"/>
    <col min="11286" max="11313" width="0.85546875" style="56"/>
    <col min="11314" max="11314" width="0.28515625" style="56" customWidth="1"/>
    <col min="11315" max="11315" width="0" style="56" hidden="1" customWidth="1"/>
    <col min="11316" max="11406" width="0.85546875" style="56"/>
    <col min="11407" max="11407" width="10.5703125" style="56" customWidth="1"/>
    <col min="11408" max="11408" width="9.5703125" style="56" customWidth="1"/>
    <col min="11409" max="11409" width="10.28515625" style="56" customWidth="1"/>
    <col min="11410" max="11520" width="0.85546875" style="56"/>
    <col min="11521" max="11521" width="1.5703125" style="56" customWidth="1"/>
    <col min="11522" max="11522" width="0.85546875" style="56"/>
    <col min="11523" max="11523" width="0.42578125" style="56" customWidth="1"/>
    <col min="11524" max="11525" width="0" style="56" hidden="1" customWidth="1"/>
    <col min="11526" max="11540" width="0.85546875" style="56"/>
    <col min="11541" max="11541" width="2.140625" style="56" customWidth="1"/>
    <col min="11542" max="11569" width="0.85546875" style="56"/>
    <col min="11570" max="11570" width="0.28515625" style="56" customWidth="1"/>
    <col min="11571" max="11571" width="0" style="56" hidden="1" customWidth="1"/>
    <col min="11572" max="11662" width="0.85546875" style="56"/>
    <col min="11663" max="11663" width="10.5703125" style="56" customWidth="1"/>
    <col min="11664" max="11664" width="9.5703125" style="56" customWidth="1"/>
    <col min="11665" max="11665" width="10.28515625" style="56" customWidth="1"/>
    <col min="11666" max="11776" width="0.85546875" style="56"/>
    <col min="11777" max="11777" width="1.5703125" style="56" customWidth="1"/>
    <col min="11778" max="11778" width="0.85546875" style="56"/>
    <col min="11779" max="11779" width="0.42578125" style="56" customWidth="1"/>
    <col min="11780" max="11781" width="0" style="56" hidden="1" customWidth="1"/>
    <col min="11782" max="11796" width="0.85546875" style="56"/>
    <col min="11797" max="11797" width="2.140625" style="56" customWidth="1"/>
    <col min="11798" max="11825" width="0.85546875" style="56"/>
    <col min="11826" max="11826" width="0.28515625" style="56" customWidth="1"/>
    <col min="11827" max="11827" width="0" style="56" hidden="1" customWidth="1"/>
    <col min="11828" max="11918" width="0.85546875" style="56"/>
    <col min="11919" max="11919" width="10.5703125" style="56" customWidth="1"/>
    <col min="11920" max="11920" width="9.5703125" style="56" customWidth="1"/>
    <col min="11921" max="11921" width="10.28515625" style="56" customWidth="1"/>
    <col min="11922" max="12032" width="0.85546875" style="56"/>
    <col min="12033" max="12033" width="1.5703125" style="56" customWidth="1"/>
    <col min="12034" max="12034" width="0.85546875" style="56"/>
    <col min="12035" max="12035" width="0.42578125" style="56" customWidth="1"/>
    <col min="12036" max="12037" width="0" style="56" hidden="1" customWidth="1"/>
    <col min="12038" max="12052" width="0.85546875" style="56"/>
    <col min="12053" max="12053" width="2.140625" style="56" customWidth="1"/>
    <col min="12054" max="12081" width="0.85546875" style="56"/>
    <col min="12082" max="12082" width="0.28515625" style="56" customWidth="1"/>
    <col min="12083" max="12083" width="0" style="56" hidden="1" customWidth="1"/>
    <col min="12084" max="12174" width="0.85546875" style="56"/>
    <col min="12175" max="12175" width="10.5703125" style="56" customWidth="1"/>
    <col min="12176" max="12176" width="9.5703125" style="56" customWidth="1"/>
    <col min="12177" max="12177" width="10.28515625" style="56" customWidth="1"/>
    <col min="12178" max="12288" width="0.85546875" style="56"/>
    <col min="12289" max="12289" width="1.5703125" style="56" customWidth="1"/>
    <col min="12290" max="12290" width="0.85546875" style="56"/>
    <col min="12291" max="12291" width="0.42578125" style="56" customWidth="1"/>
    <col min="12292" max="12293" width="0" style="56" hidden="1" customWidth="1"/>
    <col min="12294" max="12308" width="0.85546875" style="56"/>
    <col min="12309" max="12309" width="2.140625" style="56" customWidth="1"/>
    <col min="12310" max="12337" width="0.85546875" style="56"/>
    <col min="12338" max="12338" width="0.28515625" style="56" customWidth="1"/>
    <col min="12339" max="12339" width="0" style="56" hidden="1" customWidth="1"/>
    <col min="12340" max="12430" width="0.85546875" style="56"/>
    <col min="12431" max="12431" width="10.5703125" style="56" customWidth="1"/>
    <col min="12432" max="12432" width="9.5703125" style="56" customWidth="1"/>
    <col min="12433" max="12433" width="10.28515625" style="56" customWidth="1"/>
    <col min="12434" max="12544" width="0.85546875" style="56"/>
    <col min="12545" max="12545" width="1.5703125" style="56" customWidth="1"/>
    <col min="12546" max="12546" width="0.85546875" style="56"/>
    <col min="12547" max="12547" width="0.42578125" style="56" customWidth="1"/>
    <col min="12548" max="12549" width="0" style="56" hidden="1" customWidth="1"/>
    <col min="12550" max="12564" width="0.85546875" style="56"/>
    <col min="12565" max="12565" width="2.140625" style="56" customWidth="1"/>
    <col min="12566" max="12593" width="0.85546875" style="56"/>
    <col min="12594" max="12594" width="0.28515625" style="56" customWidth="1"/>
    <col min="12595" max="12595" width="0" style="56" hidden="1" customWidth="1"/>
    <col min="12596" max="12686" width="0.85546875" style="56"/>
    <col min="12687" max="12687" width="10.5703125" style="56" customWidth="1"/>
    <col min="12688" max="12688" width="9.5703125" style="56" customWidth="1"/>
    <col min="12689" max="12689" width="10.28515625" style="56" customWidth="1"/>
    <col min="12690" max="12800" width="0.85546875" style="56"/>
    <col min="12801" max="12801" width="1.5703125" style="56" customWidth="1"/>
    <col min="12802" max="12802" width="0.85546875" style="56"/>
    <col min="12803" max="12803" width="0.42578125" style="56" customWidth="1"/>
    <col min="12804" max="12805" width="0" style="56" hidden="1" customWidth="1"/>
    <col min="12806" max="12820" width="0.85546875" style="56"/>
    <col min="12821" max="12821" width="2.140625" style="56" customWidth="1"/>
    <col min="12822" max="12849" width="0.85546875" style="56"/>
    <col min="12850" max="12850" width="0.28515625" style="56" customWidth="1"/>
    <col min="12851" max="12851" width="0" style="56" hidden="1" customWidth="1"/>
    <col min="12852" max="12942" width="0.85546875" style="56"/>
    <col min="12943" max="12943" width="10.5703125" style="56" customWidth="1"/>
    <col min="12944" max="12944" width="9.5703125" style="56" customWidth="1"/>
    <col min="12945" max="12945" width="10.28515625" style="56" customWidth="1"/>
    <col min="12946" max="13056" width="0.85546875" style="56"/>
    <col min="13057" max="13057" width="1.5703125" style="56" customWidth="1"/>
    <col min="13058" max="13058" width="0.85546875" style="56"/>
    <col min="13059" max="13059" width="0.42578125" style="56" customWidth="1"/>
    <col min="13060" max="13061" width="0" style="56" hidden="1" customWidth="1"/>
    <col min="13062" max="13076" width="0.85546875" style="56"/>
    <col min="13077" max="13077" width="2.140625" style="56" customWidth="1"/>
    <col min="13078" max="13105" width="0.85546875" style="56"/>
    <col min="13106" max="13106" width="0.28515625" style="56" customWidth="1"/>
    <col min="13107" max="13107" width="0" style="56" hidden="1" customWidth="1"/>
    <col min="13108" max="13198" width="0.85546875" style="56"/>
    <col min="13199" max="13199" width="10.5703125" style="56" customWidth="1"/>
    <col min="13200" max="13200" width="9.5703125" style="56" customWidth="1"/>
    <col min="13201" max="13201" width="10.28515625" style="56" customWidth="1"/>
    <col min="13202" max="13312" width="0.85546875" style="56"/>
    <col min="13313" max="13313" width="1.5703125" style="56" customWidth="1"/>
    <col min="13314" max="13314" width="0.85546875" style="56"/>
    <col min="13315" max="13315" width="0.42578125" style="56" customWidth="1"/>
    <col min="13316" max="13317" width="0" style="56" hidden="1" customWidth="1"/>
    <col min="13318" max="13332" width="0.85546875" style="56"/>
    <col min="13333" max="13333" width="2.140625" style="56" customWidth="1"/>
    <col min="13334" max="13361" width="0.85546875" style="56"/>
    <col min="13362" max="13362" width="0.28515625" style="56" customWidth="1"/>
    <col min="13363" max="13363" width="0" style="56" hidden="1" customWidth="1"/>
    <col min="13364" max="13454" width="0.85546875" style="56"/>
    <col min="13455" max="13455" width="10.5703125" style="56" customWidth="1"/>
    <col min="13456" max="13456" width="9.5703125" style="56" customWidth="1"/>
    <col min="13457" max="13457" width="10.28515625" style="56" customWidth="1"/>
    <col min="13458" max="13568" width="0.85546875" style="56"/>
    <col min="13569" max="13569" width="1.5703125" style="56" customWidth="1"/>
    <col min="13570" max="13570" width="0.85546875" style="56"/>
    <col min="13571" max="13571" width="0.42578125" style="56" customWidth="1"/>
    <col min="13572" max="13573" width="0" style="56" hidden="1" customWidth="1"/>
    <col min="13574" max="13588" width="0.85546875" style="56"/>
    <col min="13589" max="13589" width="2.140625" style="56" customWidth="1"/>
    <col min="13590" max="13617" width="0.85546875" style="56"/>
    <col min="13618" max="13618" width="0.28515625" style="56" customWidth="1"/>
    <col min="13619" max="13619" width="0" style="56" hidden="1" customWidth="1"/>
    <col min="13620" max="13710" width="0.85546875" style="56"/>
    <col min="13711" max="13711" width="10.5703125" style="56" customWidth="1"/>
    <col min="13712" max="13712" width="9.5703125" style="56" customWidth="1"/>
    <col min="13713" max="13713" width="10.28515625" style="56" customWidth="1"/>
    <col min="13714" max="13824" width="0.85546875" style="56"/>
    <col min="13825" max="13825" width="1.5703125" style="56" customWidth="1"/>
    <col min="13826" max="13826" width="0.85546875" style="56"/>
    <col min="13827" max="13827" width="0.42578125" style="56" customWidth="1"/>
    <col min="13828" max="13829" width="0" style="56" hidden="1" customWidth="1"/>
    <col min="13830" max="13844" width="0.85546875" style="56"/>
    <col min="13845" max="13845" width="2.140625" style="56" customWidth="1"/>
    <col min="13846" max="13873" width="0.85546875" style="56"/>
    <col min="13874" max="13874" width="0.28515625" style="56" customWidth="1"/>
    <col min="13875" max="13875" width="0" style="56" hidden="1" customWidth="1"/>
    <col min="13876" max="13966" width="0.85546875" style="56"/>
    <col min="13967" max="13967" width="10.5703125" style="56" customWidth="1"/>
    <col min="13968" max="13968" width="9.5703125" style="56" customWidth="1"/>
    <col min="13969" max="13969" width="10.28515625" style="56" customWidth="1"/>
    <col min="13970" max="14080" width="0.85546875" style="56"/>
    <col min="14081" max="14081" width="1.5703125" style="56" customWidth="1"/>
    <col min="14082" max="14082" width="0.85546875" style="56"/>
    <col min="14083" max="14083" width="0.42578125" style="56" customWidth="1"/>
    <col min="14084" max="14085" width="0" style="56" hidden="1" customWidth="1"/>
    <col min="14086" max="14100" width="0.85546875" style="56"/>
    <col min="14101" max="14101" width="2.140625" style="56" customWidth="1"/>
    <col min="14102" max="14129" width="0.85546875" style="56"/>
    <col min="14130" max="14130" width="0.28515625" style="56" customWidth="1"/>
    <col min="14131" max="14131" width="0" style="56" hidden="1" customWidth="1"/>
    <col min="14132" max="14222" width="0.85546875" style="56"/>
    <col min="14223" max="14223" width="10.5703125" style="56" customWidth="1"/>
    <col min="14224" max="14224" width="9.5703125" style="56" customWidth="1"/>
    <col min="14225" max="14225" width="10.28515625" style="56" customWidth="1"/>
    <col min="14226" max="14336" width="0.85546875" style="56"/>
    <col min="14337" max="14337" width="1.5703125" style="56" customWidth="1"/>
    <col min="14338" max="14338" width="0.85546875" style="56"/>
    <col min="14339" max="14339" width="0.42578125" style="56" customWidth="1"/>
    <col min="14340" max="14341" width="0" style="56" hidden="1" customWidth="1"/>
    <col min="14342" max="14356" width="0.85546875" style="56"/>
    <col min="14357" max="14357" width="2.140625" style="56" customWidth="1"/>
    <col min="14358" max="14385" width="0.85546875" style="56"/>
    <col min="14386" max="14386" width="0.28515625" style="56" customWidth="1"/>
    <col min="14387" max="14387" width="0" style="56" hidden="1" customWidth="1"/>
    <col min="14388" max="14478" width="0.85546875" style="56"/>
    <col min="14479" max="14479" width="10.5703125" style="56" customWidth="1"/>
    <col min="14480" max="14480" width="9.5703125" style="56" customWidth="1"/>
    <col min="14481" max="14481" width="10.28515625" style="56" customWidth="1"/>
    <col min="14482" max="14592" width="0.85546875" style="56"/>
    <col min="14593" max="14593" width="1.5703125" style="56" customWidth="1"/>
    <col min="14594" max="14594" width="0.85546875" style="56"/>
    <col min="14595" max="14595" width="0.42578125" style="56" customWidth="1"/>
    <col min="14596" max="14597" width="0" style="56" hidden="1" customWidth="1"/>
    <col min="14598" max="14612" width="0.85546875" style="56"/>
    <col min="14613" max="14613" width="2.140625" style="56" customWidth="1"/>
    <col min="14614" max="14641" width="0.85546875" style="56"/>
    <col min="14642" max="14642" width="0.28515625" style="56" customWidth="1"/>
    <col min="14643" max="14643" width="0" style="56" hidden="1" customWidth="1"/>
    <col min="14644" max="14734" width="0.85546875" style="56"/>
    <col min="14735" max="14735" width="10.5703125" style="56" customWidth="1"/>
    <col min="14736" max="14736" width="9.5703125" style="56" customWidth="1"/>
    <col min="14737" max="14737" width="10.28515625" style="56" customWidth="1"/>
    <col min="14738" max="14848" width="0.85546875" style="56"/>
    <col min="14849" max="14849" width="1.5703125" style="56" customWidth="1"/>
    <col min="14850" max="14850" width="0.85546875" style="56"/>
    <col min="14851" max="14851" width="0.42578125" style="56" customWidth="1"/>
    <col min="14852" max="14853" width="0" style="56" hidden="1" customWidth="1"/>
    <col min="14854" max="14868" width="0.85546875" style="56"/>
    <col min="14869" max="14869" width="2.140625" style="56" customWidth="1"/>
    <col min="14870" max="14897" width="0.85546875" style="56"/>
    <col min="14898" max="14898" width="0.28515625" style="56" customWidth="1"/>
    <col min="14899" max="14899" width="0" style="56" hidden="1" customWidth="1"/>
    <col min="14900" max="14990" width="0.85546875" style="56"/>
    <col min="14991" max="14991" width="10.5703125" style="56" customWidth="1"/>
    <col min="14992" max="14992" width="9.5703125" style="56" customWidth="1"/>
    <col min="14993" max="14993" width="10.28515625" style="56" customWidth="1"/>
    <col min="14994" max="15104" width="0.85546875" style="56"/>
    <col min="15105" max="15105" width="1.5703125" style="56" customWidth="1"/>
    <col min="15106" max="15106" width="0.85546875" style="56"/>
    <col min="15107" max="15107" width="0.42578125" style="56" customWidth="1"/>
    <col min="15108" max="15109" width="0" style="56" hidden="1" customWidth="1"/>
    <col min="15110" max="15124" width="0.85546875" style="56"/>
    <col min="15125" max="15125" width="2.140625" style="56" customWidth="1"/>
    <col min="15126" max="15153" width="0.85546875" style="56"/>
    <col min="15154" max="15154" width="0.28515625" style="56" customWidth="1"/>
    <col min="15155" max="15155" width="0" style="56" hidden="1" customWidth="1"/>
    <col min="15156" max="15246" width="0.85546875" style="56"/>
    <col min="15247" max="15247" width="10.5703125" style="56" customWidth="1"/>
    <col min="15248" max="15248" width="9.5703125" style="56" customWidth="1"/>
    <col min="15249" max="15249" width="10.28515625" style="56" customWidth="1"/>
    <col min="15250" max="15360" width="0.85546875" style="56"/>
    <col min="15361" max="15361" width="1.5703125" style="56" customWidth="1"/>
    <col min="15362" max="15362" width="0.85546875" style="56"/>
    <col min="15363" max="15363" width="0.42578125" style="56" customWidth="1"/>
    <col min="15364" max="15365" width="0" style="56" hidden="1" customWidth="1"/>
    <col min="15366" max="15380" width="0.85546875" style="56"/>
    <col min="15381" max="15381" width="2.140625" style="56" customWidth="1"/>
    <col min="15382" max="15409" width="0.85546875" style="56"/>
    <col min="15410" max="15410" width="0.28515625" style="56" customWidth="1"/>
    <col min="15411" max="15411" width="0" style="56" hidden="1" customWidth="1"/>
    <col min="15412" max="15502" width="0.85546875" style="56"/>
    <col min="15503" max="15503" width="10.5703125" style="56" customWidth="1"/>
    <col min="15504" max="15504" width="9.5703125" style="56" customWidth="1"/>
    <col min="15505" max="15505" width="10.28515625" style="56" customWidth="1"/>
    <col min="15506" max="15616" width="0.85546875" style="56"/>
    <col min="15617" max="15617" width="1.5703125" style="56" customWidth="1"/>
    <col min="15618" max="15618" width="0.85546875" style="56"/>
    <col min="15619" max="15619" width="0.42578125" style="56" customWidth="1"/>
    <col min="15620" max="15621" width="0" style="56" hidden="1" customWidth="1"/>
    <col min="15622" max="15636" width="0.85546875" style="56"/>
    <col min="15637" max="15637" width="2.140625" style="56" customWidth="1"/>
    <col min="15638" max="15665" width="0.85546875" style="56"/>
    <col min="15666" max="15666" width="0.28515625" style="56" customWidth="1"/>
    <col min="15667" max="15667" width="0" style="56" hidden="1" customWidth="1"/>
    <col min="15668" max="15758" width="0.85546875" style="56"/>
    <col min="15759" max="15759" width="10.5703125" style="56" customWidth="1"/>
    <col min="15760" max="15760" width="9.5703125" style="56" customWidth="1"/>
    <col min="15761" max="15761" width="10.28515625" style="56" customWidth="1"/>
    <col min="15762" max="15872" width="0.85546875" style="56"/>
    <col min="15873" max="15873" width="1.5703125" style="56" customWidth="1"/>
    <col min="15874" max="15874" width="0.85546875" style="56"/>
    <col min="15875" max="15875" width="0.42578125" style="56" customWidth="1"/>
    <col min="15876" max="15877" width="0" style="56" hidden="1" customWidth="1"/>
    <col min="15878" max="15892" width="0.85546875" style="56"/>
    <col min="15893" max="15893" width="2.140625" style="56" customWidth="1"/>
    <col min="15894" max="15921" width="0.85546875" style="56"/>
    <col min="15922" max="15922" width="0.28515625" style="56" customWidth="1"/>
    <col min="15923" max="15923" width="0" style="56" hidden="1" customWidth="1"/>
    <col min="15924" max="16014" width="0.85546875" style="56"/>
    <col min="16015" max="16015" width="10.5703125" style="56" customWidth="1"/>
    <col min="16016" max="16016" width="9.5703125" style="56" customWidth="1"/>
    <col min="16017" max="16017" width="10.28515625" style="56" customWidth="1"/>
    <col min="16018" max="16128" width="0.85546875" style="56"/>
    <col min="16129" max="16129" width="1.5703125" style="56" customWidth="1"/>
    <col min="16130" max="16130" width="0.85546875" style="56"/>
    <col min="16131" max="16131" width="0.42578125" style="56" customWidth="1"/>
    <col min="16132" max="16133" width="0" style="56" hidden="1" customWidth="1"/>
    <col min="16134" max="16148" width="0.85546875" style="56"/>
    <col min="16149" max="16149" width="2.140625" style="56" customWidth="1"/>
    <col min="16150" max="16177" width="0.85546875" style="56"/>
    <col min="16178" max="16178" width="0.28515625" style="56" customWidth="1"/>
    <col min="16179" max="16179" width="0" style="56" hidden="1" customWidth="1"/>
    <col min="16180" max="16270" width="0.85546875" style="56"/>
    <col min="16271" max="16271" width="10.5703125" style="56" customWidth="1"/>
    <col min="16272" max="16272" width="9.5703125" style="56" customWidth="1"/>
    <col min="16273" max="16273" width="10.28515625" style="56" customWidth="1"/>
    <col min="16274" max="16384" width="0.85546875" style="56"/>
  </cols>
  <sheetData>
    <row r="1" spans="1:145" s="52" customFormat="1" ht="21.75" customHeight="1" x14ac:dyDescent="0.25">
      <c r="BZ1" s="53"/>
      <c r="CA1" s="53"/>
      <c r="CB1" s="53"/>
      <c r="CC1" s="53"/>
      <c r="CD1" s="53"/>
      <c r="CE1" s="53"/>
      <c r="CF1" s="53"/>
      <c r="CG1" s="53"/>
      <c r="CH1" s="53"/>
      <c r="CI1" s="53"/>
      <c r="CJ1" s="53"/>
      <c r="CK1" s="53"/>
      <c r="CL1" s="53"/>
      <c r="CM1" s="53"/>
      <c r="CN1" s="54"/>
      <c r="CO1" s="54"/>
      <c r="CP1" s="54"/>
      <c r="CQ1" s="54"/>
      <c r="CR1" s="54"/>
      <c r="CS1" s="54"/>
      <c r="CT1" s="54"/>
      <c r="CU1" s="54"/>
      <c r="CV1" s="54"/>
      <c r="CW1" s="54"/>
      <c r="CX1" s="54"/>
      <c r="CY1" s="54"/>
      <c r="CZ1" s="54"/>
      <c r="DA1" s="54"/>
      <c r="DB1" s="54"/>
      <c r="DC1" s="54"/>
      <c r="DD1" s="91"/>
      <c r="DE1" s="91"/>
      <c r="DF1" s="91"/>
      <c r="DG1" s="91"/>
      <c r="DH1" s="91"/>
      <c r="DI1" s="91"/>
      <c r="DJ1" s="91"/>
      <c r="DK1" s="91"/>
      <c r="DL1" s="91"/>
      <c r="DM1" s="91"/>
      <c r="DN1" s="91"/>
      <c r="DO1" s="91"/>
      <c r="DP1" s="91"/>
      <c r="DQ1" s="91"/>
      <c r="DR1" s="91"/>
      <c r="DS1" s="91"/>
      <c r="DT1" s="91"/>
      <c r="DU1" s="91"/>
      <c r="DV1" s="388" t="s">
        <v>349</v>
      </c>
      <c r="DW1" s="388"/>
      <c r="DX1" s="388"/>
      <c r="DY1" s="388"/>
      <c r="DZ1" s="388"/>
      <c r="EA1" s="388"/>
      <c r="EB1" s="388"/>
      <c r="EC1" s="388"/>
      <c r="ED1" s="388"/>
      <c r="EE1" s="388"/>
      <c r="EF1" s="388"/>
      <c r="EG1" s="388"/>
      <c r="EH1" s="388"/>
      <c r="EI1" s="388"/>
      <c r="EJ1" s="388"/>
      <c r="EK1" s="388"/>
      <c r="EL1" s="388"/>
      <c r="EM1" s="388"/>
      <c r="EN1" s="388"/>
      <c r="EO1" s="388"/>
    </row>
    <row r="2" spans="1:145" s="52" customFormat="1" ht="26.25" customHeight="1" x14ac:dyDescent="0.25">
      <c r="BZ2" s="53"/>
      <c r="CA2" s="53"/>
      <c r="CB2" s="53"/>
      <c r="CC2" s="53"/>
      <c r="CD2" s="53"/>
      <c r="CE2" s="53"/>
      <c r="CF2" s="53"/>
      <c r="CG2" s="53"/>
      <c r="CH2" s="53"/>
      <c r="CI2" s="53"/>
      <c r="CJ2" s="53"/>
      <c r="CK2" s="53"/>
      <c r="CL2" s="53"/>
      <c r="CM2" s="53"/>
      <c r="CN2" s="54"/>
      <c r="CO2" s="54"/>
      <c r="CP2" s="54"/>
      <c r="CQ2" s="54"/>
      <c r="CR2" s="54"/>
      <c r="CS2" s="54"/>
      <c r="CT2" s="54"/>
      <c r="CU2" s="54"/>
      <c r="CV2" s="54"/>
      <c r="CW2" s="54"/>
      <c r="CX2" s="54"/>
      <c r="CY2" s="54"/>
      <c r="CZ2" s="54"/>
      <c r="DA2" s="54"/>
      <c r="DB2" s="54"/>
      <c r="DC2" s="54"/>
      <c r="DD2" s="91"/>
      <c r="DE2" s="91"/>
      <c r="DF2" s="91"/>
      <c r="DG2" s="91"/>
      <c r="DH2" s="91"/>
      <c r="DI2" s="91"/>
      <c r="DJ2" s="91"/>
      <c r="DK2" s="91"/>
      <c r="DL2" s="91"/>
      <c r="DM2" s="91"/>
      <c r="DN2" s="91"/>
      <c r="DO2" s="91"/>
      <c r="DP2" s="91"/>
      <c r="DQ2" s="91"/>
      <c r="DR2" s="91"/>
      <c r="DS2" s="91"/>
      <c r="DT2" s="91"/>
      <c r="DU2" s="91"/>
      <c r="DV2" s="389" t="s">
        <v>190</v>
      </c>
      <c r="DW2" s="389"/>
      <c r="DX2" s="389"/>
      <c r="DY2" s="389"/>
      <c r="DZ2" s="389"/>
      <c r="EA2" s="389"/>
      <c r="EB2" s="389"/>
      <c r="EC2" s="389"/>
      <c r="ED2" s="389"/>
      <c r="EE2" s="389"/>
      <c r="EF2" s="389"/>
      <c r="EG2" s="389"/>
      <c r="EH2" s="389"/>
      <c r="EI2" s="389"/>
      <c r="EJ2" s="389"/>
      <c r="EK2" s="389"/>
      <c r="EL2" s="389"/>
      <c r="EM2" s="389"/>
      <c r="EN2" s="389"/>
      <c r="EO2" s="389"/>
    </row>
    <row r="3" spans="1:145" ht="12" customHeight="1" x14ac:dyDescent="0.25">
      <c r="BZ3" s="57"/>
      <c r="CA3" s="57"/>
      <c r="CB3" s="57"/>
      <c r="CC3" s="57"/>
      <c r="CD3" s="57"/>
      <c r="CE3" s="57"/>
      <c r="CF3" s="57"/>
      <c r="CG3" s="57"/>
      <c r="CH3" s="57"/>
      <c r="CI3" s="57"/>
      <c r="CJ3" s="57"/>
      <c r="CK3" s="53"/>
      <c r="CL3" s="53"/>
      <c r="CM3" s="53"/>
      <c r="CN3" s="58"/>
      <c r="CO3" s="58"/>
      <c r="CP3" s="58"/>
      <c r="CQ3" s="58"/>
      <c r="CR3" s="58"/>
      <c r="CS3" s="58"/>
      <c r="CT3" s="58"/>
      <c r="CU3" s="58"/>
      <c r="CV3" s="58"/>
      <c r="CW3" s="58"/>
      <c r="CX3" s="58"/>
      <c r="CY3" s="58"/>
      <c r="CZ3" s="58"/>
      <c r="DA3" s="58"/>
      <c r="DB3" s="58"/>
      <c r="DC3" s="58"/>
      <c r="DD3" s="59"/>
      <c r="DE3" s="59"/>
      <c r="DF3" s="59"/>
      <c r="DG3" s="59"/>
      <c r="DH3" s="59"/>
      <c r="DI3" s="59"/>
      <c r="DJ3" s="59"/>
      <c r="DK3" s="59"/>
      <c r="DL3" s="59"/>
      <c r="DM3" s="59"/>
      <c r="DN3" s="59"/>
      <c r="DO3" s="59"/>
      <c r="DP3" s="59"/>
      <c r="DQ3" s="59"/>
      <c r="DR3" s="59"/>
      <c r="DS3" s="59"/>
      <c r="DT3" s="59"/>
      <c r="DU3" s="59"/>
      <c r="DV3" s="389"/>
      <c r="DW3" s="389"/>
      <c r="DX3" s="389"/>
      <c r="DY3" s="389"/>
      <c r="DZ3" s="389"/>
      <c r="EA3" s="389"/>
      <c r="EB3" s="389"/>
      <c r="EC3" s="389"/>
      <c r="ED3" s="389"/>
      <c r="EE3" s="389"/>
      <c r="EF3" s="389"/>
      <c r="EG3" s="389"/>
      <c r="EH3" s="389"/>
      <c r="EI3" s="389"/>
      <c r="EJ3" s="389"/>
      <c r="EK3" s="389"/>
      <c r="EL3" s="389"/>
      <c r="EM3" s="389"/>
      <c r="EN3" s="389"/>
      <c r="EO3" s="389"/>
    </row>
    <row r="4" spans="1:145" s="60" customFormat="1" ht="12" customHeight="1" x14ac:dyDescent="0.25">
      <c r="BZ4" s="61"/>
      <c r="CA4" s="61"/>
      <c r="CB4" s="61"/>
      <c r="CC4" s="61"/>
      <c r="CD4" s="61"/>
      <c r="CE4" s="61"/>
      <c r="CF4" s="61"/>
      <c r="CG4" s="61"/>
      <c r="CH4" s="61"/>
      <c r="CI4" s="61"/>
      <c r="CJ4" s="61"/>
      <c r="CK4" s="53"/>
      <c r="CL4" s="53"/>
      <c r="CM4" s="53"/>
      <c r="CN4" s="58"/>
      <c r="CO4" s="58"/>
      <c r="CP4" s="58"/>
      <c r="CQ4" s="58"/>
      <c r="CR4" s="58"/>
      <c r="CS4" s="58"/>
      <c r="CT4" s="58"/>
      <c r="CU4" s="58"/>
      <c r="CV4" s="58"/>
      <c r="CW4" s="58"/>
      <c r="CX4" s="58"/>
      <c r="CY4" s="58"/>
      <c r="CZ4" s="58"/>
      <c r="DA4" s="58"/>
      <c r="DB4" s="58"/>
      <c r="DC4" s="58"/>
      <c r="DD4" s="59"/>
      <c r="DE4" s="59"/>
      <c r="DF4" s="59"/>
      <c r="DG4" s="59"/>
      <c r="DH4" s="59"/>
      <c r="DI4" s="59"/>
      <c r="DJ4" s="59"/>
      <c r="DK4" s="59"/>
      <c r="DL4" s="59"/>
      <c r="DM4" s="59"/>
      <c r="DN4" s="59"/>
      <c r="DO4" s="59"/>
      <c r="DP4" s="59"/>
      <c r="DQ4" s="59"/>
      <c r="DR4" s="59"/>
      <c r="DS4" s="59"/>
      <c r="DT4" s="59"/>
      <c r="DU4" s="59"/>
      <c r="DV4" s="389"/>
      <c r="DW4" s="389"/>
      <c r="DX4" s="389"/>
      <c r="DY4" s="389"/>
      <c r="DZ4" s="389"/>
      <c r="EA4" s="389"/>
      <c r="EB4" s="389"/>
      <c r="EC4" s="389"/>
      <c r="ED4" s="389"/>
      <c r="EE4" s="389"/>
      <c r="EF4" s="389"/>
      <c r="EG4" s="389"/>
      <c r="EH4" s="389"/>
      <c r="EI4" s="389"/>
      <c r="EJ4" s="389"/>
      <c r="EK4" s="389"/>
      <c r="EL4" s="389"/>
      <c r="EM4" s="389"/>
      <c r="EN4" s="389"/>
      <c r="EO4" s="389"/>
    </row>
    <row r="5" spans="1:145" ht="12" customHeight="1" x14ac:dyDescent="0.25">
      <c r="BZ5" s="57"/>
      <c r="CA5" s="57"/>
      <c r="CB5" s="57"/>
      <c r="CC5" s="57"/>
      <c r="CD5" s="57"/>
      <c r="CE5" s="57"/>
      <c r="CF5" s="57"/>
      <c r="CG5" s="57"/>
      <c r="CH5" s="57"/>
      <c r="CI5" s="57"/>
      <c r="CJ5" s="57"/>
      <c r="CK5" s="53"/>
      <c r="CL5" s="53"/>
      <c r="CM5" s="53"/>
      <c r="CN5" s="58"/>
      <c r="CO5" s="58"/>
      <c r="CP5" s="58"/>
      <c r="CQ5" s="58"/>
      <c r="CR5" s="58"/>
      <c r="CS5" s="58"/>
      <c r="CT5" s="58"/>
      <c r="CU5" s="58"/>
      <c r="CV5" s="58"/>
      <c r="CW5" s="58"/>
      <c r="CX5" s="58"/>
      <c r="CY5" s="58"/>
      <c r="CZ5" s="58"/>
      <c r="DA5" s="58"/>
      <c r="DB5" s="58"/>
      <c r="DC5" s="58"/>
      <c r="DD5" s="59"/>
      <c r="DE5" s="59"/>
      <c r="DF5" s="59"/>
      <c r="DG5" s="59"/>
      <c r="DH5" s="59"/>
      <c r="DI5" s="59"/>
      <c r="DJ5" s="59"/>
      <c r="DK5" s="59"/>
      <c r="DL5" s="59"/>
      <c r="DM5" s="59"/>
      <c r="DN5" s="59"/>
      <c r="DO5" s="59"/>
      <c r="DP5" s="59"/>
      <c r="DQ5" s="59"/>
      <c r="DR5" s="59"/>
      <c r="DS5" s="59"/>
      <c r="DT5" s="59"/>
      <c r="DU5" s="59"/>
      <c r="DV5" s="389"/>
      <c r="DW5" s="389"/>
      <c r="DX5" s="389"/>
      <c r="DY5" s="389"/>
      <c r="DZ5" s="389"/>
      <c r="EA5" s="389"/>
      <c r="EB5" s="389"/>
      <c r="EC5" s="389"/>
      <c r="ED5" s="389"/>
      <c r="EE5" s="389"/>
      <c r="EF5" s="389"/>
      <c r="EG5" s="389"/>
      <c r="EH5" s="389"/>
      <c r="EI5" s="389"/>
      <c r="EJ5" s="389"/>
      <c r="EK5" s="389"/>
      <c r="EL5" s="389"/>
      <c r="EM5" s="389"/>
      <c r="EN5" s="389"/>
      <c r="EO5" s="389"/>
    </row>
    <row r="6" spans="1:145" s="62" customFormat="1" ht="15" customHeight="1" x14ac:dyDescent="0.25">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389"/>
      <c r="DW6" s="389"/>
      <c r="DX6" s="389"/>
      <c r="DY6" s="389"/>
      <c r="DZ6" s="389"/>
      <c r="EA6" s="389"/>
      <c r="EB6" s="389"/>
      <c r="EC6" s="389"/>
      <c r="ED6" s="389"/>
      <c r="EE6" s="389"/>
      <c r="EF6" s="389"/>
      <c r="EG6" s="389"/>
      <c r="EH6" s="389"/>
      <c r="EI6" s="389"/>
      <c r="EJ6" s="389"/>
      <c r="EK6" s="389"/>
      <c r="EL6" s="389"/>
      <c r="EM6" s="389"/>
      <c r="EN6" s="389"/>
      <c r="EO6" s="389"/>
    </row>
    <row r="7" spans="1:145" s="62" customFormat="1" ht="17.25" customHeight="1" x14ac:dyDescent="0.25">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389"/>
      <c r="DW7" s="389"/>
      <c r="DX7" s="389"/>
      <c r="DY7" s="389"/>
      <c r="DZ7" s="389"/>
      <c r="EA7" s="389"/>
      <c r="EB7" s="389"/>
      <c r="EC7" s="389"/>
      <c r="ED7" s="389"/>
      <c r="EE7" s="389"/>
      <c r="EF7" s="389"/>
      <c r="EG7" s="389"/>
      <c r="EH7" s="389"/>
      <c r="EI7" s="389"/>
      <c r="EJ7" s="389"/>
      <c r="EK7" s="389"/>
      <c r="EL7" s="389"/>
      <c r="EM7" s="389"/>
      <c r="EN7" s="389"/>
      <c r="EO7" s="389"/>
    </row>
    <row r="8" spans="1:145" ht="12.75" hidden="1" customHeight="1" x14ac:dyDescent="0.2">
      <c r="DV8" s="389"/>
      <c r="DW8" s="389"/>
      <c r="DX8" s="389"/>
      <c r="DY8" s="389"/>
      <c r="DZ8" s="389"/>
      <c r="EA8" s="389"/>
      <c r="EB8" s="389"/>
      <c r="EC8" s="389"/>
      <c r="ED8" s="389"/>
      <c r="EE8" s="389"/>
      <c r="EF8" s="389"/>
      <c r="EG8" s="389"/>
      <c r="EH8" s="389"/>
      <c r="EI8" s="389"/>
      <c r="EJ8" s="389"/>
      <c r="EK8" s="389"/>
      <c r="EL8" s="389"/>
      <c r="EM8" s="389"/>
      <c r="EN8" s="389"/>
      <c r="EO8" s="389"/>
    </row>
    <row r="9" spans="1:145" ht="15" hidden="1" customHeight="1" x14ac:dyDescent="0.2">
      <c r="DV9" s="389"/>
      <c r="DW9" s="389"/>
      <c r="DX9" s="389"/>
      <c r="DY9" s="389"/>
      <c r="DZ9" s="389"/>
      <c r="EA9" s="389"/>
      <c r="EB9" s="389"/>
      <c r="EC9" s="389"/>
      <c r="ED9" s="389"/>
      <c r="EE9" s="389"/>
      <c r="EF9" s="389"/>
      <c r="EG9" s="389"/>
      <c r="EH9" s="389"/>
      <c r="EI9" s="389"/>
      <c r="EJ9" s="389"/>
      <c r="EK9" s="389"/>
      <c r="EL9" s="389"/>
      <c r="EM9" s="389"/>
      <c r="EN9" s="389"/>
      <c r="EO9" s="389"/>
    </row>
    <row r="10" spans="1:145" s="63" customFormat="1" ht="15.75" x14ac:dyDescent="0.25">
      <c r="A10" s="390" t="s">
        <v>350</v>
      </c>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row>
    <row r="12" spans="1:145" x14ac:dyDescent="0.2">
      <c r="EM12" s="391" t="s">
        <v>563</v>
      </c>
      <c r="EN12" s="391"/>
      <c r="EO12" s="391"/>
    </row>
    <row r="13" spans="1:145" ht="9.75" customHeight="1" x14ac:dyDescent="0.2"/>
    <row r="14" spans="1:145" s="62" customFormat="1" ht="15" x14ac:dyDescent="0.25">
      <c r="A14" s="392" t="s">
        <v>351</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392"/>
      <c r="DG14" s="392"/>
      <c r="DH14" s="392"/>
      <c r="DI14" s="392"/>
      <c r="DJ14" s="392"/>
      <c r="DK14" s="392"/>
      <c r="DL14" s="392"/>
      <c r="DM14" s="392"/>
      <c r="DN14" s="392"/>
      <c r="DO14" s="392"/>
      <c r="DP14" s="392"/>
      <c r="DQ14" s="392"/>
      <c r="DR14" s="392"/>
      <c r="DS14" s="392"/>
      <c r="DT14" s="392"/>
      <c r="DU14" s="392"/>
      <c r="DV14" s="392"/>
      <c r="DW14" s="392"/>
      <c r="DX14" s="392"/>
      <c r="DY14" s="392"/>
      <c r="DZ14" s="392"/>
      <c r="EA14" s="392"/>
      <c r="EB14" s="392"/>
      <c r="EC14" s="392"/>
      <c r="ED14" s="392"/>
      <c r="EE14" s="392"/>
      <c r="EF14" s="392"/>
      <c r="EG14" s="392"/>
      <c r="EH14" s="392"/>
      <c r="EI14" s="392"/>
      <c r="EJ14" s="392"/>
      <c r="EK14" s="392"/>
      <c r="EL14" s="392"/>
    </row>
    <row r="15" spans="1:145" s="62" customFormat="1" ht="15" x14ac:dyDescent="0.2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row>
    <row r="16" spans="1:145" s="96" customFormat="1" ht="14.25" x14ac:dyDescent="0.2">
      <c r="A16" s="96" t="s">
        <v>352</v>
      </c>
      <c r="W16" s="387" t="s">
        <v>63</v>
      </c>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row>
    <row r="17" spans="1:154" ht="10.5" customHeight="1" x14ac:dyDescent="0.2"/>
    <row r="18" spans="1:154" s="90" customFormat="1" ht="27.75" customHeight="1" x14ac:dyDescent="0.2">
      <c r="A18" s="372" t="s">
        <v>353</v>
      </c>
      <c r="B18" s="373"/>
      <c r="C18" s="373"/>
      <c r="D18" s="373"/>
      <c r="E18" s="373"/>
      <c r="F18" s="374"/>
      <c r="G18" s="372" t="s">
        <v>354</v>
      </c>
      <c r="H18" s="373"/>
      <c r="I18" s="373"/>
      <c r="J18" s="373"/>
      <c r="K18" s="373"/>
      <c r="L18" s="373"/>
      <c r="M18" s="373"/>
      <c r="N18" s="373"/>
      <c r="O18" s="373"/>
      <c r="P18" s="373"/>
      <c r="Q18" s="373"/>
      <c r="R18" s="373"/>
      <c r="S18" s="373"/>
      <c r="T18" s="373"/>
      <c r="U18" s="373"/>
      <c r="V18" s="373"/>
      <c r="W18" s="374"/>
      <c r="X18" s="372" t="s">
        <v>355</v>
      </c>
      <c r="Y18" s="373"/>
      <c r="Z18" s="373"/>
      <c r="AA18" s="373"/>
      <c r="AB18" s="373"/>
      <c r="AC18" s="373"/>
      <c r="AD18" s="373"/>
      <c r="AE18" s="373"/>
      <c r="AF18" s="373"/>
      <c r="AG18" s="373"/>
      <c r="AH18" s="373"/>
      <c r="AI18" s="373"/>
      <c r="AJ18" s="373"/>
      <c r="AK18" s="374"/>
      <c r="AL18" s="381" t="s">
        <v>356</v>
      </c>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3"/>
      <c r="CT18" s="372" t="s">
        <v>357</v>
      </c>
      <c r="CU18" s="373"/>
      <c r="CV18" s="373"/>
      <c r="CW18" s="373"/>
      <c r="CX18" s="373"/>
      <c r="CY18" s="373"/>
      <c r="CZ18" s="373"/>
      <c r="DA18" s="373"/>
      <c r="DB18" s="373"/>
      <c r="DC18" s="373"/>
      <c r="DD18" s="373"/>
      <c r="DE18" s="373"/>
      <c r="DF18" s="373"/>
      <c r="DG18" s="374"/>
      <c r="DH18" s="373" t="s">
        <v>358</v>
      </c>
      <c r="DI18" s="373"/>
      <c r="DJ18" s="373"/>
      <c r="DK18" s="373"/>
      <c r="DL18" s="373"/>
      <c r="DM18" s="373"/>
      <c r="DN18" s="373"/>
      <c r="DO18" s="373"/>
      <c r="DP18" s="373"/>
      <c r="DQ18" s="373"/>
      <c r="DR18" s="373"/>
      <c r="DS18" s="373"/>
      <c r="DT18" s="373"/>
      <c r="DU18" s="374"/>
      <c r="DV18" s="372" t="s">
        <v>359</v>
      </c>
      <c r="DW18" s="373"/>
      <c r="DX18" s="373"/>
      <c r="DY18" s="373"/>
      <c r="DZ18" s="373"/>
      <c r="EA18" s="373"/>
      <c r="EB18" s="373"/>
      <c r="EC18" s="373"/>
      <c r="ED18" s="373"/>
      <c r="EE18" s="373"/>
      <c r="EF18" s="373"/>
      <c r="EG18" s="373"/>
      <c r="EH18" s="373"/>
      <c r="EI18" s="373"/>
      <c r="EJ18" s="373"/>
      <c r="EK18" s="373"/>
      <c r="EL18" s="374"/>
      <c r="EM18" s="381" t="s">
        <v>360</v>
      </c>
      <c r="EN18" s="382"/>
      <c r="EO18" s="383"/>
    </row>
    <row r="19" spans="1:154" s="90" customFormat="1" ht="12.75" customHeight="1" x14ac:dyDescent="0.2">
      <c r="A19" s="375"/>
      <c r="B19" s="376"/>
      <c r="C19" s="376"/>
      <c r="D19" s="376"/>
      <c r="E19" s="376"/>
      <c r="F19" s="377"/>
      <c r="G19" s="375"/>
      <c r="H19" s="376"/>
      <c r="I19" s="376"/>
      <c r="J19" s="376"/>
      <c r="K19" s="376"/>
      <c r="L19" s="376"/>
      <c r="M19" s="376"/>
      <c r="N19" s="376"/>
      <c r="O19" s="376"/>
      <c r="P19" s="376"/>
      <c r="Q19" s="376"/>
      <c r="R19" s="376"/>
      <c r="S19" s="376"/>
      <c r="T19" s="376"/>
      <c r="U19" s="376"/>
      <c r="V19" s="376"/>
      <c r="W19" s="377"/>
      <c r="X19" s="375"/>
      <c r="Y19" s="376"/>
      <c r="Z19" s="376"/>
      <c r="AA19" s="376"/>
      <c r="AB19" s="376"/>
      <c r="AC19" s="376"/>
      <c r="AD19" s="376"/>
      <c r="AE19" s="376"/>
      <c r="AF19" s="376"/>
      <c r="AG19" s="376"/>
      <c r="AH19" s="376"/>
      <c r="AI19" s="376"/>
      <c r="AJ19" s="376"/>
      <c r="AK19" s="377"/>
      <c r="AL19" s="372" t="s">
        <v>361</v>
      </c>
      <c r="AM19" s="373"/>
      <c r="AN19" s="373"/>
      <c r="AO19" s="373"/>
      <c r="AP19" s="373"/>
      <c r="AQ19" s="373"/>
      <c r="AR19" s="373"/>
      <c r="AS19" s="373"/>
      <c r="AT19" s="373"/>
      <c r="AU19" s="373"/>
      <c r="AV19" s="373"/>
      <c r="AW19" s="373"/>
      <c r="AX19" s="373"/>
      <c r="AY19" s="374"/>
      <c r="AZ19" s="381" t="s">
        <v>298</v>
      </c>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3"/>
      <c r="CT19" s="375"/>
      <c r="CU19" s="376"/>
      <c r="CV19" s="376"/>
      <c r="CW19" s="376"/>
      <c r="CX19" s="376"/>
      <c r="CY19" s="376"/>
      <c r="CZ19" s="376"/>
      <c r="DA19" s="376"/>
      <c r="DB19" s="376"/>
      <c r="DC19" s="376"/>
      <c r="DD19" s="376"/>
      <c r="DE19" s="376"/>
      <c r="DF19" s="376"/>
      <c r="DG19" s="377"/>
      <c r="DH19" s="376"/>
      <c r="DI19" s="376"/>
      <c r="DJ19" s="376"/>
      <c r="DK19" s="376"/>
      <c r="DL19" s="376"/>
      <c r="DM19" s="376"/>
      <c r="DN19" s="376"/>
      <c r="DO19" s="376"/>
      <c r="DP19" s="376"/>
      <c r="DQ19" s="376"/>
      <c r="DR19" s="376"/>
      <c r="DS19" s="376"/>
      <c r="DT19" s="376"/>
      <c r="DU19" s="377"/>
      <c r="DV19" s="375"/>
      <c r="DW19" s="376"/>
      <c r="DX19" s="376"/>
      <c r="DY19" s="376"/>
      <c r="DZ19" s="376"/>
      <c r="EA19" s="376"/>
      <c r="EB19" s="376"/>
      <c r="EC19" s="376"/>
      <c r="ED19" s="376"/>
      <c r="EE19" s="376"/>
      <c r="EF19" s="376"/>
      <c r="EG19" s="376"/>
      <c r="EH19" s="376"/>
      <c r="EI19" s="376"/>
      <c r="EJ19" s="376"/>
      <c r="EK19" s="376"/>
      <c r="EL19" s="377"/>
      <c r="EM19" s="384" t="s">
        <v>362</v>
      </c>
      <c r="EN19" s="384" t="s">
        <v>363</v>
      </c>
      <c r="EO19" s="384" t="s">
        <v>364</v>
      </c>
    </row>
    <row r="20" spans="1:154" s="90" customFormat="1" ht="117.75" customHeight="1" x14ac:dyDescent="0.2">
      <c r="A20" s="378"/>
      <c r="B20" s="379"/>
      <c r="C20" s="379"/>
      <c r="D20" s="379"/>
      <c r="E20" s="379"/>
      <c r="F20" s="380"/>
      <c r="G20" s="378"/>
      <c r="H20" s="379"/>
      <c r="I20" s="379"/>
      <c r="J20" s="379"/>
      <c r="K20" s="379"/>
      <c r="L20" s="379"/>
      <c r="M20" s="379"/>
      <c r="N20" s="379"/>
      <c r="O20" s="379"/>
      <c r="P20" s="379"/>
      <c r="Q20" s="379"/>
      <c r="R20" s="379"/>
      <c r="S20" s="379"/>
      <c r="T20" s="379"/>
      <c r="U20" s="379"/>
      <c r="V20" s="379"/>
      <c r="W20" s="380"/>
      <c r="X20" s="378"/>
      <c r="Y20" s="379"/>
      <c r="Z20" s="379"/>
      <c r="AA20" s="379"/>
      <c r="AB20" s="379"/>
      <c r="AC20" s="379"/>
      <c r="AD20" s="379"/>
      <c r="AE20" s="379"/>
      <c r="AF20" s="379"/>
      <c r="AG20" s="379"/>
      <c r="AH20" s="379"/>
      <c r="AI20" s="379"/>
      <c r="AJ20" s="379"/>
      <c r="AK20" s="380"/>
      <c r="AL20" s="378"/>
      <c r="AM20" s="379"/>
      <c r="AN20" s="379"/>
      <c r="AO20" s="379"/>
      <c r="AP20" s="379"/>
      <c r="AQ20" s="379"/>
      <c r="AR20" s="379"/>
      <c r="AS20" s="379"/>
      <c r="AT20" s="379"/>
      <c r="AU20" s="379"/>
      <c r="AV20" s="379"/>
      <c r="AW20" s="379"/>
      <c r="AX20" s="379"/>
      <c r="AY20" s="380"/>
      <c r="AZ20" s="386" t="s">
        <v>365</v>
      </c>
      <c r="BA20" s="386"/>
      <c r="BB20" s="386"/>
      <c r="BC20" s="386"/>
      <c r="BD20" s="386"/>
      <c r="BE20" s="386"/>
      <c r="BF20" s="386"/>
      <c r="BG20" s="386"/>
      <c r="BH20" s="386"/>
      <c r="BI20" s="386"/>
      <c r="BJ20" s="386"/>
      <c r="BK20" s="386"/>
      <c r="BL20" s="386"/>
      <c r="BM20" s="386"/>
      <c r="BN20" s="386"/>
      <c r="BO20" s="386" t="s">
        <v>366</v>
      </c>
      <c r="BP20" s="386"/>
      <c r="BQ20" s="386"/>
      <c r="BR20" s="386"/>
      <c r="BS20" s="386"/>
      <c r="BT20" s="386"/>
      <c r="BU20" s="386"/>
      <c r="BV20" s="386"/>
      <c r="BW20" s="386"/>
      <c r="BX20" s="386"/>
      <c r="BY20" s="386"/>
      <c r="BZ20" s="386"/>
      <c r="CA20" s="386"/>
      <c r="CB20" s="386"/>
      <c r="CC20" s="386"/>
      <c r="CD20" s="386" t="s">
        <v>367</v>
      </c>
      <c r="CE20" s="386"/>
      <c r="CF20" s="386"/>
      <c r="CG20" s="386"/>
      <c r="CH20" s="386"/>
      <c r="CI20" s="386"/>
      <c r="CJ20" s="386"/>
      <c r="CK20" s="386"/>
      <c r="CL20" s="386"/>
      <c r="CM20" s="386"/>
      <c r="CN20" s="386"/>
      <c r="CO20" s="386"/>
      <c r="CP20" s="386"/>
      <c r="CQ20" s="386"/>
      <c r="CR20" s="386"/>
      <c r="CS20" s="386"/>
      <c r="CT20" s="378"/>
      <c r="CU20" s="379"/>
      <c r="CV20" s="379"/>
      <c r="CW20" s="379"/>
      <c r="CX20" s="379"/>
      <c r="CY20" s="379"/>
      <c r="CZ20" s="379"/>
      <c r="DA20" s="379"/>
      <c r="DB20" s="379"/>
      <c r="DC20" s="379"/>
      <c r="DD20" s="379"/>
      <c r="DE20" s="379"/>
      <c r="DF20" s="379"/>
      <c r="DG20" s="380"/>
      <c r="DH20" s="379"/>
      <c r="DI20" s="379"/>
      <c r="DJ20" s="379"/>
      <c r="DK20" s="379"/>
      <c r="DL20" s="379"/>
      <c r="DM20" s="379"/>
      <c r="DN20" s="379"/>
      <c r="DO20" s="379"/>
      <c r="DP20" s="379"/>
      <c r="DQ20" s="379"/>
      <c r="DR20" s="379"/>
      <c r="DS20" s="379"/>
      <c r="DT20" s="379"/>
      <c r="DU20" s="380"/>
      <c r="DV20" s="378"/>
      <c r="DW20" s="379"/>
      <c r="DX20" s="379"/>
      <c r="DY20" s="379"/>
      <c r="DZ20" s="379"/>
      <c r="EA20" s="379"/>
      <c r="EB20" s="379"/>
      <c r="EC20" s="379"/>
      <c r="ED20" s="379"/>
      <c r="EE20" s="379"/>
      <c r="EF20" s="379"/>
      <c r="EG20" s="379"/>
      <c r="EH20" s="379"/>
      <c r="EI20" s="379"/>
      <c r="EJ20" s="379"/>
      <c r="EK20" s="379"/>
      <c r="EL20" s="380"/>
      <c r="EM20" s="385"/>
      <c r="EN20" s="385"/>
      <c r="EO20" s="385"/>
    </row>
    <row r="21" spans="1:154" s="70" customFormat="1" x14ac:dyDescent="0.2">
      <c r="A21" s="371">
        <v>1</v>
      </c>
      <c r="B21" s="371"/>
      <c r="C21" s="371"/>
      <c r="D21" s="371"/>
      <c r="E21" s="371"/>
      <c r="F21" s="371"/>
      <c r="G21" s="371">
        <v>2</v>
      </c>
      <c r="H21" s="371"/>
      <c r="I21" s="371"/>
      <c r="J21" s="371"/>
      <c r="K21" s="371"/>
      <c r="L21" s="371"/>
      <c r="M21" s="371"/>
      <c r="N21" s="371"/>
      <c r="O21" s="371"/>
      <c r="P21" s="371"/>
      <c r="Q21" s="371"/>
      <c r="R21" s="371"/>
      <c r="S21" s="371"/>
      <c r="T21" s="371"/>
      <c r="U21" s="371"/>
      <c r="V21" s="371"/>
      <c r="W21" s="371"/>
      <c r="X21" s="371">
        <v>3</v>
      </c>
      <c r="Y21" s="371"/>
      <c r="Z21" s="371"/>
      <c r="AA21" s="371"/>
      <c r="AB21" s="371"/>
      <c r="AC21" s="371"/>
      <c r="AD21" s="371"/>
      <c r="AE21" s="371"/>
      <c r="AF21" s="371"/>
      <c r="AG21" s="371"/>
      <c r="AH21" s="371"/>
      <c r="AI21" s="371"/>
      <c r="AJ21" s="371"/>
      <c r="AK21" s="371"/>
      <c r="AL21" s="371">
        <v>4</v>
      </c>
      <c r="AM21" s="371"/>
      <c r="AN21" s="371"/>
      <c r="AO21" s="371"/>
      <c r="AP21" s="371"/>
      <c r="AQ21" s="371"/>
      <c r="AR21" s="371"/>
      <c r="AS21" s="371"/>
      <c r="AT21" s="371"/>
      <c r="AU21" s="371"/>
      <c r="AV21" s="371"/>
      <c r="AW21" s="371"/>
      <c r="AX21" s="371"/>
      <c r="AY21" s="371"/>
      <c r="AZ21" s="371">
        <v>5</v>
      </c>
      <c r="BA21" s="371"/>
      <c r="BB21" s="371"/>
      <c r="BC21" s="371"/>
      <c r="BD21" s="371"/>
      <c r="BE21" s="371"/>
      <c r="BF21" s="371"/>
      <c r="BG21" s="371"/>
      <c r="BH21" s="371"/>
      <c r="BI21" s="371"/>
      <c r="BJ21" s="371"/>
      <c r="BK21" s="371"/>
      <c r="BL21" s="371"/>
      <c r="BM21" s="371"/>
      <c r="BN21" s="371"/>
      <c r="BO21" s="371">
        <v>6</v>
      </c>
      <c r="BP21" s="371"/>
      <c r="BQ21" s="371"/>
      <c r="BR21" s="371"/>
      <c r="BS21" s="371"/>
      <c r="BT21" s="371"/>
      <c r="BU21" s="371"/>
      <c r="BV21" s="371"/>
      <c r="BW21" s="371"/>
      <c r="BX21" s="371"/>
      <c r="BY21" s="371"/>
      <c r="BZ21" s="371"/>
      <c r="CA21" s="371"/>
      <c r="CB21" s="371"/>
      <c r="CC21" s="371"/>
      <c r="CD21" s="371">
        <v>7</v>
      </c>
      <c r="CE21" s="371"/>
      <c r="CF21" s="371"/>
      <c r="CG21" s="371"/>
      <c r="CH21" s="371"/>
      <c r="CI21" s="371"/>
      <c r="CJ21" s="371"/>
      <c r="CK21" s="371"/>
      <c r="CL21" s="371"/>
      <c r="CM21" s="371"/>
      <c r="CN21" s="371"/>
      <c r="CO21" s="371"/>
      <c r="CP21" s="371"/>
      <c r="CQ21" s="371"/>
      <c r="CR21" s="371"/>
      <c r="CS21" s="371"/>
      <c r="CT21" s="371">
        <v>8</v>
      </c>
      <c r="CU21" s="371"/>
      <c r="CV21" s="371"/>
      <c r="CW21" s="371"/>
      <c r="CX21" s="371"/>
      <c r="CY21" s="371"/>
      <c r="CZ21" s="371"/>
      <c r="DA21" s="371"/>
      <c r="DB21" s="371"/>
      <c r="DC21" s="371"/>
      <c r="DD21" s="371"/>
      <c r="DE21" s="371"/>
      <c r="DF21" s="371"/>
      <c r="DG21" s="371"/>
      <c r="DH21" s="371">
        <v>9</v>
      </c>
      <c r="DI21" s="371"/>
      <c r="DJ21" s="371"/>
      <c r="DK21" s="371"/>
      <c r="DL21" s="371"/>
      <c r="DM21" s="371"/>
      <c r="DN21" s="371"/>
      <c r="DO21" s="371"/>
      <c r="DP21" s="371"/>
      <c r="DQ21" s="371"/>
      <c r="DR21" s="371"/>
      <c r="DS21" s="371"/>
      <c r="DT21" s="371"/>
      <c r="DU21" s="371"/>
      <c r="DV21" s="371">
        <v>10</v>
      </c>
      <c r="DW21" s="371"/>
      <c r="DX21" s="371"/>
      <c r="DY21" s="371"/>
      <c r="DZ21" s="371"/>
      <c r="EA21" s="371"/>
      <c r="EB21" s="371"/>
      <c r="EC21" s="371"/>
      <c r="ED21" s="371"/>
      <c r="EE21" s="371"/>
      <c r="EF21" s="371"/>
      <c r="EG21" s="371"/>
      <c r="EH21" s="371"/>
      <c r="EI21" s="371"/>
      <c r="EJ21" s="371"/>
      <c r="EK21" s="371"/>
      <c r="EL21" s="371"/>
      <c r="EM21" s="89">
        <v>11</v>
      </c>
      <c r="EN21" s="89">
        <v>12</v>
      </c>
      <c r="EO21" s="89">
        <v>13</v>
      </c>
    </row>
    <row r="22" spans="1:154" s="72" customFormat="1" ht="33" customHeight="1" x14ac:dyDescent="0.2">
      <c r="A22" s="369" t="s">
        <v>10</v>
      </c>
      <c r="B22" s="369"/>
      <c r="C22" s="369"/>
      <c r="D22" s="369"/>
      <c r="E22" s="369"/>
      <c r="F22" s="369"/>
      <c r="G22" s="370" t="s">
        <v>368</v>
      </c>
      <c r="H22" s="370"/>
      <c r="I22" s="370"/>
      <c r="J22" s="370"/>
      <c r="K22" s="370"/>
      <c r="L22" s="370"/>
      <c r="M22" s="370"/>
      <c r="N22" s="370"/>
      <c r="O22" s="370"/>
      <c r="P22" s="370"/>
      <c r="Q22" s="370"/>
      <c r="R22" s="370"/>
      <c r="S22" s="370"/>
      <c r="T22" s="370"/>
      <c r="U22" s="370"/>
      <c r="V22" s="370"/>
      <c r="W22" s="370"/>
      <c r="X22" s="365">
        <v>63</v>
      </c>
      <c r="Y22" s="365"/>
      <c r="Z22" s="365"/>
      <c r="AA22" s="365"/>
      <c r="AB22" s="365"/>
      <c r="AC22" s="365"/>
      <c r="AD22" s="365"/>
      <c r="AE22" s="365"/>
      <c r="AF22" s="365"/>
      <c r="AG22" s="365"/>
      <c r="AH22" s="365"/>
      <c r="AI22" s="365"/>
      <c r="AJ22" s="365"/>
      <c r="AK22" s="365"/>
      <c r="AL22" s="365">
        <f>SUM(AZ22:CS22)</f>
        <v>14738.882451497198</v>
      </c>
      <c r="AM22" s="365"/>
      <c r="AN22" s="365"/>
      <c r="AO22" s="365"/>
      <c r="AP22" s="365"/>
      <c r="AQ22" s="365"/>
      <c r="AR22" s="365"/>
      <c r="AS22" s="365"/>
      <c r="AT22" s="365"/>
      <c r="AU22" s="365"/>
      <c r="AV22" s="365"/>
      <c r="AW22" s="365"/>
      <c r="AX22" s="365"/>
      <c r="AY22" s="365"/>
      <c r="AZ22" s="365">
        <v>6872.89</v>
      </c>
      <c r="BA22" s="365"/>
      <c r="BB22" s="365"/>
      <c r="BC22" s="365"/>
      <c r="BD22" s="365"/>
      <c r="BE22" s="365"/>
      <c r="BF22" s="365"/>
      <c r="BG22" s="365"/>
      <c r="BH22" s="365"/>
      <c r="BI22" s="365"/>
      <c r="BJ22" s="365"/>
      <c r="BK22" s="365"/>
      <c r="BL22" s="365"/>
      <c r="BM22" s="365"/>
      <c r="BN22" s="365"/>
      <c r="BO22" s="365">
        <v>1551.79</v>
      </c>
      <c r="BP22" s="365"/>
      <c r="BQ22" s="365"/>
      <c r="BR22" s="365"/>
      <c r="BS22" s="365"/>
      <c r="BT22" s="365"/>
      <c r="BU22" s="365"/>
      <c r="BV22" s="365"/>
      <c r="BW22" s="365"/>
      <c r="BX22" s="365"/>
      <c r="BY22" s="365"/>
      <c r="BZ22" s="365"/>
      <c r="CA22" s="365"/>
      <c r="CB22" s="365"/>
      <c r="CC22" s="365"/>
      <c r="CD22" s="365">
        <f>18151.8229290344-11837.6204775372</f>
        <v>6314.2024514971981</v>
      </c>
      <c r="CE22" s="365"/>
      <c r="CF22" s="365"/>
      <c r="CG22" s="365"/>
      <c r="CH22" s="365"/>
      <c r="CI22" s="365"/>
      <c r="CJ22" s="365"/>
      <c r="CK22" s="365"/>
      <c r="CL22" s="365"/>
      <c r="CM22" s="365"/>
      <c r="CN22" s="365"/>
      <c r="CO22" s="365"/>
      <c r="CP22" s="365"/>
      <c r="CQ22" s="365"/>
      <c r="CR22" s="365"/>
      <c r="CS22" s="365"/>
      <c r="CT22" s="365">
        <v>0</v>
      </c>
      <c r="CU22" s="365"/>
      <c r="CV22" s="365"/>
      <c r="CW22" s="365"/>
      <c r="CX22" s="365"/>
      <c r="CY22" s="365"/>
      <c r="CZ22" s="365"/>
      <c r="DA22" s="365"/>
      <c r="DB22" s="365"/>
      <c r="DC22" s="365"/>
      <c r="DD22" s="365"/>
      <c r="DE22" s="365"/>
      <c r="DF22" s="365"/>
      <c r="DG22" s="365"/>
      <c r="DH22" s="365">
        <v>1.6</v>
      </c>
      <c r="DI22" s="365"/>
      <c r="DJ22" s="365"/>
      <c r="DK22" s="365"/>
      <c r="DL22" s="365"/>
      <c r="DM22" s="365"/>
      <c r="DN22" s="365"/>
      <c r="DO22" s="365"/>
      <c r="DP22" s="365"/>
      <c r="DQ22" s="365"/>
      <c r="DR22" s="365"/>
      <c r="DS22" s="365"/>
      <c r="DT22" s="365"/>
      <c r="DU22" s="365"/>
      <c r="DV22" s="365">
        <f>X22*AL22*(1+CT22/100)*DH22*12</f>
        <v>17828152.21333101</v>
      </c>
      <c r="DW22" s="365"/>
      <c r="DX22" s="365"/>
      <c r="DY22" s="365"/>
      <c r="DZ22" s="365"/>
      <c r="EA22" s="365"/>
      <c r="EB22" s="365"/>
      <c r="EC22" s="365"/>
      <c r="ED22" s="365"/>
      <c r="EE22" s="365"/>
      <c r="EF22" s="365"/>
      <c r="EG22" s="365"/>
      <c r="EH22" s="365"/>
      <c r="EI22" s="365"/>
      <c r="EJ22" s="365"/>
      <c r="EK22" s="365"/>
      <c r="EL22" s="365"/>
      <c r="EM22" s="88">
        <f>27889723-14318785.73</f>
        <v>13570937.27</v>
      </c>
      <c r="EN22" s="88">
        <v>0</v>
      </c>
      <c r="EO22" s="88">
        <f>DV22-EM22</f>
        <v>4257214.9433310106</v>
      </c>
      <c r="EX22" s="86"/>
    </row>
    <row r="23" spans="1:154" s="72" customFormat="1" ht="44.25" customHeight="1" x14ac:dyDescent="0.2">
      <c r="A23" s="369" t="s">
        <v>11</v>
      </c>
      <c r="B23" s="369"/>
      <c r="C23" s="369"/>
      <c r="D23" s="369"/>
      <c r="E23" s="369"/>
      <c r="F23" s="369"/>
      <c r="G23" s="370" t="s">
        <v>369</v>
      </c>
      <c r="H23" s="370"/>
      <c r="I23" s="370"/>
      <c r="J23" s="370"/>
      <c r="K23" s="370"/>
      <c r="L23" s="370"/>
      <c r="M23" s="370"/>
      <c r="N23" s="370"/>
      <c r="O23" s="370"/>
      <c r="P23" s="370"/>
      <c r="Q23" s="370"/>
      <c r="R23" s="370"/>
      <c r="S23" s="370"/>
      <c r="T23" s="370"/>
      <c r="U23" s="370"/>
      <c r="V23" s="370"/>
      <c r="W23" s="370"/>
      <c r="X23" s="365">
        <v>6</v>
      </c>
      <c r="Y23" s="365"/>
      <c r="Z23" s="365"/>
      <c r="AA23" s="365"/>
      <c r="AB23" s="365"/>
      <c r="AC23" s="365"/>
      <c r="AD23" s="365"/>
      <c r="AE23" s="365"/>
      <c r="AF23" s="365"/>
      <c r="AG23" s="365"/>
      <c r="AH23" s="365"/>
      <c r="AI23" s="365"/>
      <c r="AJ23" s="365"/>
      <c r="AK23" s="365"/>
      <c r="AL23" s="365">
        <f>SUM(AZ23:CS23)</f>
        <v>31678.25</v>
      </c>
      <c r="AM23" s="365"/>
      <c r="AN23" s="365"/>
      <c r="AO23" s="365"/>
      <c r="AP23" s="365"/>
      <c r="AQ23" s="365"/>
      <c r="AR23" s="365"/>
      <c r="AS23" s="365"/>
      <c r="AT23" s="365"/>
      <c r="AU23" s="365"/>
      <c r="AV23" s="365"/>
      <c r="AW23" s="365"/>
      <c r="AX23" s="365"/>
      <c r="AY23" s="365"/>
      <c r="AZ23" s="365">
        <v>29546.3</v>
      </c>
      <c r="BA23" s="365"/>
      <c r="BB23" s="365"/>
      <c r="BC23" s="365"/>
      <c r="BD23" s="365"/>
      <c r="BE23" s="365"/>
      <c r="BF23" s="365"/>
      <c r="BG23" s="365"/>
      <c r="BH23" s="365"/>
      <c r="BI23" s="365"/>
      <c r="BJ23" s="365"/>
      <c r="BK23" s="365"/>
      <c r="BL23" s="365"/>
      <c r="BM23" s="365"/>
      <c r="BN23" s="365"/>
      <c r="BO23" s="365">
        <v>2131.9499999999998</v>
      </c>
      <c r="BP23" s="365"/>
      <c r="BQ23" s="365"/>
      <c r="BR23" s="365"/>
      <c r="BS23" s="365"/>
      <c r="BT23" s="365"/>
      <c r="BU23" s="365"/>
      <c r="BV23" s="365"/>
      <c r="BW23" s="365"/>
      <c r="BX23" s="365"/>
      <c r="BY23" s="365"/>
      <c r="BZ23" s="365"/>
      <c r="CA23" s="365"/>
      <c r="CB23" s="365"/>
      <c r="CC23" s="365"/>
      <c r="CD23" s="365">
        <v>0</v>
      </c>
      <c r="CE23" s="365"/>
      <c r="CF23" s="365"/>
      <c r="CG23" s="365"/>
      <c r="CH23" s="365"/>
      <c r="CI23" s="365"/>
      <c r="CJ23" s="365"/>
      <c r="CK23" s="365"/>
      <c r="CL23" s="365"/>
      <c r="CM23" s="365"/>
      <c r="CN23" s="365"/>
      <c r="CO23" s="365"/>
      <c r="CP23" s="365"/>
      <c r="CQ23" s="365"/>
      <c r="CR23" s="365"/>
      <c r="CS23" s="365"/>
      <c r="CT23" s="365">
        <v>0</v>
      </c>
      <c r="CU23" s="365"/>
      <c r="CV23" s="365"/>
      <c r="CW23" s="365"/>
      <c r="CX23" s="365"/>
      <c r="CY23" s="365"/>
      <c r="CZ23" s="365"/>
      <c r="DA23" s="365"/>
      <c r="DB23" s="365"/>
      <c r="DC23" s="365"/>
      <c r="DD23" s="365"/>
      <c r="DE23" s="365"/>
      <c r="DF23" s="365"/>
      <c r="DG23" s="365"/>
      <c r="DH23" s="365">
        <v>1.6</v>
      </c>
      <c r="DI23" s="365"/>
      <c r="DJ23" s="365"/>
      <c r="DK23" s="365"/>
      <c r="DL23" s="365"/>
      <c r="DM23" s="365"/>
      <c r="DN23" s="365"/>
      <c r="DO23" s="365"/>
      <c r="DP23" s="365"/>
      <c r="DQ23" s="365"/>
      <c r="DR23" s="365"/>
      <c r="DS23" s="365"/>
      <c r="DT23" s="365"/>
      <c r="DU23" s="365"/>
      <c r="DV23" s="365">
        <f t="shared" ref="DV23:DV24" si="0">X23*AL23*(1+CT23/100)*DH23*12</f>
        <v>3649334.4000000004</v>
      </c>
      <c r="DW23" s="365"/>
      <c r="DX23" s="365"/>
      <c r="DY23" s="365"/>
      <c r="DZ23" s="365"/>
      <c r="EA23" s="365"/>
      <c r="EB23" s="365"/>
      <c r="EC23" s="365"/>
      <c r="ED23" s="365"/>
      <c r="EE23" s="365"/>
      <c r="EF23" s="365"/>
      <c r="EG23" s="365"/>
      <c r="EH23" s="365"/>
      <c r="EI23" s="365"/>
      <c r="EJ23" s="365"/>
      <c r="EK23" s="365"/>
      <c r="EL23" s="365"/>
      <c r="EM23" s="88">
        <v>2935033.34</v>
      </c>
      <c r="EN23" s="88">
        <v>0</v>
      </c>
      <c r="EO23" s="88">
        <f t="shared" ref="EO23:EO24" si="1">DV23-EM23</f>
        <v>714301.06000000052</v>
      </c>
      <c r="EX23" s="86"/>
    </row>
    <row r="24" spans="1:154" s="72" customFormat="1" ht="30.75" customHeight="1" x14ac:dyDescent="0.2">
      <c r="A24" s="369" t="s">
        <v>12</v>
      </c>
      <c r="B24" s="369"/>
      <c r="C24" s="369"/>
      <c r="D24" s="369"/>
      <c r="E24" s="369"/>
      <c r="F24" s="369"/>
      <c r="G24" s="370" t="s">
        <v>370</v>
      </c>
      <c r="H24" s="370"/>
      <c r="I24" s="370"/>
      <c r="J24" s="370"/>
      <c r="K24" s="370"/>
      <c r="L24" s="370"/>
      <c r="M24" s="370"/>
      <c r="N24" s="370"/>
      <c r="O24" s="370"/>
      <c r="P24" s="370"/>
      <c r="Q24" s="370"/>
      <c r="R24" s="370"/>
      <c r="S24" s="370"/>
      <c r="T24" s="370"/>
      <c r="U24" s="370"/>
      <c r="V24" s="370"/>
      <c r="W24" s="370"/>
      <c r="X24" s="365">
        <v>47</v>
      </c>
      <c r="Y24" s="365"/>
      <c r="Z24" s="365"/>
      <c r="AA24" s="365"/>
      <c r="AB24" s="365"/>
      <c r="AC24" s="365"/>
      <c r="AD24" s="365"/>
      <c r="AE24" s="365"/>
      <c r="AF24" s="365"/>
      <c r="AG24" s="365"/>
      <c r="AH24" s="365"/>
      <c r="AI24" s="365"/>
      <c r="AJ24" s="365"/>
      <c r="AK24" s="365"/>
      <c r="AL24" s="365">
        <f>SUM(AZ24:CS24)</f>
        <v>8050.9900124999995</v>
      </c>
      <c r="AM24" s="365"/>
      <c r="AN24" s="365"/>
      <c r="AO24" s="365"/>
      <c r="AP24" s="365"/>
      <c r="AQ24" s="365"/>
      <c r="AR24" s="365"/>
      <c r="AS24" s="365"/>
      <c r="AT24" s="365"/>
      <c r="AU24" s="365"/>
      <c r="AV24" s="365"/>
      <c r="AW24" s="365"/>
      <c r="AX24" s="365"/>
      <c r="AY24" s="365"/>
      <c r="AZ24" s="365">
        <v>5239.1899999999996</v>
      </c>
      <c r="BA24" s="365"/>
      <c r="BB24" s="365"/>
      <c r="BC24" s="365"/>
      <c r="BD24" s="365"/>
      <c r="BE24" s="365"/>
      <c r="BF24" s="365"/>
      <c r="BG24" s="365"/>
      <c r="BH24" s="365"/>
      <c r="BI24" s="365"/>
      <c r="BJ24" s="365"/>
      <c r="BK24" s="365"/>
      <c r="BL24" s="365"/>
      <c r="BM24" s="365"/>
      <c r="BN24" s="365"/>
      <c r="BO24" s="365">
        <v>876.11</v>
      </c>
      <c r="BP24" s="365"/>
      <c r="BQ24" s="365"/>
      <c r="BR24" s="365"/>
      <c r="BS24" s="365"/>
      <c r="BT24" s="365"/>
      <c r="BU24" s="365"/>
      <c r="BV24" s="365"/>
      <c r="BW24" s="365"/>
      <c r="BX24" s="365"/>
      <c r="BY24" s="365"/>
      <c r="BZ24" s="365"/>
      <c r="CA24" s="365"/>
      <c r="CB24" s="365"/>
      <c r="CC24" s="365"/>
      <c r="CD24" s="365">
        <f>9536.14000141844-7600.44998891844</f>
        <v>1935.6900125000002</v>
      </c>
      <c r="CE24" s="365"/>
      <c r="CF24" s="365"/>
      <c r="CG24" s="365"/>
      <c r="CH24" s="365"/>
      <c r="CI24" s="365"/>
      <c r="CJ24" s="365"/>
      <c r="CK24" s="365"/>
      <c r="CL24" s="365"/>
      <c r="CM24" s="365"/>
      <c r="CN24" s="365"/>
      <c r="CO24" s="365"/>
      <c r="CP24" s="365"/>
      <c r="CQ24" s="365"/>
      <c r="CR24" s="365"/>
      <c r="CS24" s="365"/>
      <c r="CT24" s="365">
        <v>0</v>
      </c>
      <c r="CU24" s="365"/>
      <c r="CV24" s="365"/>
      <c r="CW24" s="365"/>
      <c r="CX24" s="365"/>
      <c r="CY24" s="365"/>
      <c r="CZ24" s="365"/>
      <c r="DA24" s="365"/>
      <c r="DB24" s="365"/>
      <c r="DC24" s="365"/>
      <c r="DD24" s="365"/>
      <c r="DE24" s="365"/>
      <c r="DF24" s="365"/>
      <c r="DG24" s="365"/>
      <c r="DH24" s="365">
        <v>1.6</v>
      </c>
      <c r="DI24" s="365"/>
      <c r="DJ24" s="365"/>
      <c r="DK24" s="365"/>
      <c r="DL24" s="365"/>
      <c r="DM24" s="365"/>
      <c r="DN24" s="365"/>
      <c r="DO24" s="365"/>
      <c r="DP24" s="365"/>
      <c r="DQ24" s="365"/>
      <c r="DR24" s="365"/>
      <c r="DS24" s="365"/>
      <c r="DT24" s="365"/>
      <c r="DU24" s="365"/>
      <c r="DV24" s="365">
        <f t="shared" si="0"/>
        <v>7265213.3872799985</v>
      </c>
      <c r="DW24" s="365"/>
      <c r="DX24" s="365"/>
      <c r="DY24" s="365"/>
      <c r="DZ24" s="365"/>
      <c r="EA24" s="365"/>
      <c r="EB24" s="365"/>
      <c r="EC24" s="365"/>
      <c r="ED24" s="365"/>
      <c r="EE24" s="365"/>
      <c r="EF24" s="365"/>
      <c r="EG24" s="365"/>
      <c r="EH24" s="365"/>
      <c r="EI24" s="365"/>
      <c r="EJ24" s="365"/>
      <c r="EK24" s="365"/>
      <c r="EL24" s="365"/>
      <c r="EM24" s="88">
        <f>13359075.46-6858646.07</f>
        <v>6500429.3900000006</v>
      </c>
      <c r="EN24" s="88">
        <v>0</v>
      </c>
      <c r="EO24" s="88">
        <f t="shared" si="1"/>
        <v>764783.99727999792</v>
      </c>
      <c r="EW24" s="86"/>
      <c r="EX24" s="86"/>
    </row>
    <row r="25" spans="1:154" s="72" customFormat="1" ht="15" customHeight="1" x14ac:dyDescent="0.2">
      <c r="A25" s="366" t="s">
        <v>371</v>
      </c>
      <c r="B25" s="367"/>
      <c r="C25" s="367"/>
      <c r="D25" s="367"/>
      <c r="E25" s="367"/>
      <c r="F25" s="367"/>
      <c r="G25" s="367"/>
      <c r="H25" s="367"/>
      <c r="I25" s="367"/>
      <c r="J25" s="367"/>
      <c r="K25" s="367"/>
      <c r="L25" s="367"/>
      <c r="M25" s="367"/>
      <c r="N25" s="367"/>
      <c r="O25" s="367"/>
      <c r="P25" s="367"/>
      <c r="Q25" s="367"/>
      <c r="R25" s="367"/>
      <c r="S25" s="367"/>
      <c r="T25" s="367"/>
      <c r="U25" s="367"/>
      <c r="V25" s="367"/>
      <c r="W25" s="368"/>
      <c r="X25" s="365">
        <f>SUM(X22:AK24)</f>
        <v>116</v>
      </c>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c r="DP25" s="365"/>
      <c r="DQ25" s="365"/>
      <c r="DR25" s="365"/>
      <c r="DS25" s="365"/>
      <c r="DT25" s="365"/>
      <c r="DU25" s="365"/>
      <c r="DV25" s="365">
        <f>SUM(DV22:EL24)</f>
        <v>28742700.000611011</v>
      </c>
      <c r="DW25" s="365"/>
      <c r="DX25" s="365"/>
      <c r="DY25" s="365"/>
      <c r="DZ25" s="365"/>
      <c r="EA25" s="365"/>
      <c r="EB25" s="365"/>
      <c r="EC25" s="365"/>
      <c r="ED25" s="365"/>
      <c r="EE25" s="365"/>
      <c r="EF25" s="365"/>
      <c r="EG25" s="365"/>
      <c r="EH25" s="365"/>
      <c r="EI25" s="365"/>
      <c r="EJ25" s="365"/>
      <c r="EK25" s="365"/>
      <c r="EL25" s="365"/>
      <c r="EM25" s="88">
        <f>SUM(EM22:EM24)</f>
        <v>23006400</v>
      </c>
      <c r="EN25" s="88">
        <f t="shared" ref="EN25:EO25" si="2">SUM(EN22:EN24)</f>
        <v>0</v>
      </c>
      <c r="EO25" s="88">
        <f t="shared" si="2"/>
        <v>5736300.0006110091</v>
      </c>
      <c r="EX25" s="86"/>
    </row>
    <row r="26" spans="1:154" s="72" customFormat="1" ht="15" customHeight="1"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W26" s="86"/>
    </row>
    <row r="27" spans="1:154" x14ac:dyDescent="0.2">
      <c r="A27" s="57" t="s">
        <v>372</v>
      </c>
      <c r="B27" s="52" t="s">
        <v>373</v>
      </c>
    </row>
  </sheetData>
  <mergeCells count="71">
    <mergeCell ref="W16:AT16"/>
    <mergeCell ref="DV1:EO1"/>
    <mergeCell ref="DV2:EO9"/>
    <mergeCell ref="A10:EO10"/>
    <mergeCell ref="EM12:EO12"/>
    <mergeCell ref="A14:EL14"/>
    <mergeCell ref="A18:F20"/>
    <mergeCell ref="G18:W20"/>
    <mergeCell ref="X18:AK20"/>
    <mergeCell ref="AL18:CS18"/>
    <mergeCell ref="CT18:DG20"/>
    <mergeCell ref="DV18:EL20"/>
    <mergeCell ref="EM18:EO18"/>
    <mergeCell ref="AL19:AY20"/>
    <mergeCell ref="AZ19:CS19"/>
    <mergeCell ref="EM19:EM20"/>
    <mergeCell ref="EN19:EN20"/>
    <mergeCell ref="EO19:EO20"/>
    <mergeCell ref="AZ20:BN20"/>
    <mergeCell ref="BO20:CC20"/>
    <mergeCell ref="CD20:CS20"/>
    <mergeCell ref="DH18:DU20"/>
    <mergeCell ref="CD21:CS21"/>
    <mergeCell ref="CT21:DG21"/>
    <mergeCell ref="DH21:DU21"/>
    <mergeCell ref="DV21:EL21"/>
    <mergeCell ref="A22:F22"/>
    <mergeCell ref="G22:W22"/>
    <mergeCell ref="X22:AK22"/>
    <mergeCell ref="AL22:AY22"/>
    <mergeCell ref="AZ22:BN22"/>
    <mergeCell ref="BO22:CC22"/>
    <mergeCell ref="A21:F21"/>
    <mergeCell ref="G21:W21"/>
    <mergeCell ref="X21:AK21"/>
    <mergeCell ref="AL21:AY21"/>
    <mergeCell ref="AZ21:BN21"/>
    <mergeCell ref="BO21:CC21"/>
    <mergeCell ref="CD22:CS22"/>
    <mergeCell ref="CT22:DG22"/>
    <mergeCell ref="DH22:DU22"/>
    <mergeCell ref="DV22:EL22"/>
    <mergeCell ref="A23:F23"/>
    <mergeCell ref="G23:W23"/>
    <mergeCell ref="X23:AK23"/>
    <mergeCell ref="AL23:AY23"/>
    <mergeCell ref="AZ23:BN23"/>
    <mergeCell ref="BO23:CC23"/>
    <mergeCell ref="CD23:CS23"/>
    <mergeCell ref="CT23:DG23"/>
    <mergeCell ref="DH23:DU23"/>
    <mergeCell ref="DV23:EL23"/>
    <mergeCell ref="BO24:CC24"/>
    <mergeCell ref="A25:W25"/>
    <mergeCell ref="X25:AK25"/>
    <mergeCell ref="AL25:AY25"/>
    <mergeCell ref="AZ25:BN25"/>
    <mergeCell ref="BO25:CC25"/>
    <mergeCell ref="A24:F24"/>
    <mergeCell ref="G24:W24"/>
    <mergeCell ref="X24:AK24"/>
    <mergeCell ref="AL24:AY24"/>
    <mergeCell ref="AZ24:BN24"/>
    <mergeCell ref="CT25:DG25"/>
    <mergeCell ref="DH25:DU25"/>
    <mergeCell ref="DV25:EL25"/>
    <mergeCell ref="CD24:CS24"/>
    <mergeCell ref="CT24:DG24"/>
    <mergeCell ref="DH24:DU24"/>
    <mergeCell ref="DV24:EL24"/>
    <mergeCell ref="CD25:CS25"/>
  </mergeCells>
  <pageMargins left="0.78740157480314965" right="0.78740157480314965" top="1.1811023622047245"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I63"/>
  <sheetViews>
    <sheetView view="pageBreakPreview" zoomScale="110" zoomScaleNormal="100" zoomScaleSheetLayoutView="110" workbookViewId="0">
      <selection activeCell="H23" sqref="H23:CK23"/>
    </sheetView>
  </sheetViews>
  <sheetFormatPr defaultColWidth="0.85546875" defaultRowHeight="11.25" x14ac:dyDescent="0.2"/>
  <cols>
    <col min="1" max="59" width="0.85546875" style="42"/>
    <col min="60" max="60" width="0.85546875" style="42" customWidth="1"/>
    <col min="61" max="63" width="0.85546875" style="42"/>
    <col min="64" max="64" width="0.85546875" style="42" customWidth="1"/>
    <col min="65" max="74" width="0.85546875" style="42"/>
    <col min="75" max="76" width="0.85546875" style="42" customWidth="1"/>
    <col min="77" max="315" width="0.85546875" style="42"/>
    <col min="316" max="316" width="0.85546875" style="42" customWidth="1"/>
    <col min="317" max="319" width="0.85546875" style="42"/>
    <col min="320" max="320" width="0.85546875" style="42" customWidth="1"/>
    <col min="321" max="330" width="0.85546875" style="42"/>
    <col min="331" max="332" width="0.85546875" style="42" customWidth="1"/>
    <col min="333" max="571" width="0.85546875" style="42"/>
    <col min="572" max="572" width="0.85546875" style="42" customWidth="1"/>
    <col min="573" max="575" width="0.85546875" style="42"/>
    <col min="576" max="576" width="0.85546875" style="42" customWidth="1"/>
    <col min="577" max="586" width="0.85546875" style="42"/>
    <col min="587" max="588" width="0.85546875" style="42" customWidth="1"/>
    <col min="589" max="827" width="0.85546875" style="42"/>
    <col min="828" max="828" width="0.85546875" style="42" customWidth="1"/>
    <col min="829" max="831" width="0.85546875" style="42"/>
    <col min="832" max="832" width="0.85546875" style="42" customWidth="1"/>
    <col min="833" max="842" width="0.85546875" style="42"/>
    <col min="843" max="844" width="0.85546875" style="42" customWidth="1"/>
    <col min="845" max="1083" width="0.85546875" style="42"/>
    <col min="1084" max="1084" width="0.85546875" style="42" customWidth="1"/>
    <col min="1085" max="1087" width="0.85546875" style="42"/>
    <col min="1088" max="1088" width="0.85546875" style="42" customWidth="1"/>
    <col min="1089" max="1098" width="0.85546875" style="42"/>
    <col min="1099" max="1100" width="0.85546875" style="42" customWidth="1"/>
    <col min="1101" max="1339" width="0.85546875" style="42"/>
    <col min="1340" max="1340" width="0.85546875" style="42" customWidth="1"/>
    <col min="1341" max="1343" width="0.85546875" style="42"/>
    <col min="1344" max="1344" width="0.85546875" style="42" customWidth="1"/>
    <col min="1345" max="1354" width="0.85546875" style="42"/>
    <col min="1355" max="1356" width="0.85546875" style="42" customWidth="1"/>
    <col min="1357" max="1595" width="0.85546875" style="42"/>
    <col min="1596" max="1596" width="0.85546875" style="42" customWidth="1"/>
    <col min="1597" max="1599" width="0.85546875" style="42"/>
    <col min="1600" max="1600" width="0.85546875" style="42" customWidth="1"/>
    <col min="1601" max="1610" width="0.85546875" style="42"/>
    <col min="1611" max="1612" width="0.85546875" style="42" customWidth="1"/>
    <col min="1613" max="1851" width="0.85546875" style="42"/>
    <col min="1852" max="1852" width="0.85546875" style="42" customWidth="1"/>
    <col min="1853" max="1855" width="0.85546875" style="42"/>
    <col min="1856" max="1856" width="0.85546875" style="42" customWidth="1"/>
    <col min="1857" max="1866" width="0.85546875" style="42"/>
    <col min="1867" max="1868" width="0.85546875" style="42" customWidth="1"/>
    <col min="1869" max="2107" width="0.85546875" style="42"/>
    <col min="2108" max="2108" width="0.85546875" style="42" customWidth="1"/>
    <col min="2109" max="2111" width="0.85546875" style="42"/>
    <col min="2112" max="2112" width="0.85546875" style="42" customWidth="1"/>
    <col min="2113" max="2122" width="0.85546875" style="42"/>
    <col min="2123" max="2124" width="0.85546875" style="42" customWidth="1"/>
    <col min="2125" max="2363" width="0.85546875" style="42"/>
    <col min="2364" max="2364" width="0.85546875" style="42" customWidth="1"/>
    <col min="2365" max="2367" width="0.85546875" style="42"/>
    <col min="2368" max="2368" width="0.85546875" style="42" customWidth="1"/>
    <col min="2369" max="2378" width="0.85546875" style="42"/>
    <col min="2379" max="2380" width="0.85546875" style="42" customWidth="1"/>
    <col min="2381" max="2619" width="0.85546875" style="42"/>
    <col min="2620" max="2620" width="0.85546875" style="42" customWidth="1"/>
    <col min="2621" max="2623" width="0.85546875" style="42"/>
    <col min="2624" max="2624" width="0.85546875" style="42" customWidth="1"/>
    <col min="2625" max="2634" width="0.85546875" style="42"/>
    <col min="2635" max="2636" width="0.85546875" style="42" customWidth="1"/>
    <col min="2637" max="2875" width="0.85546875" style="42"/>
    <col min="2876" max="2876" width="0.85546875" style="42" customWidth="1"/>
    <col min="2877" max="2879" width="0.85546875" style="42"/>
    <col min="2880" max="2880" width="0.85546875" style="42" customWidth="1"/>
    <col min="2881" max="2890" width="0.85546875" style="42"/>
    <col min="2891" max="2892" width="0.85546875" style="42" customWidth="1"/>
    <col min="2893" max="3131" width="0.85546875" style="42"/>
    <col min="3132" max="3132" width="0.85546875" style="42" customWidth="1"/>
    <col min="3133" max="3135" width="0.85546875" style="42"/>
    <col min="3136" max="3136" width="0.85546875" style="42" customWidth="1"/>
    <col min="3137" max="3146" width="0.85546875" style="42"/>
    <col min="3147" max="3148" width="0.85546875" style="42" customWidth="1"/>
    <col min="3149" max="3387" width="0.85546875" style="42"/>
    <col min="3388" max="3388" width="0.85546875" style="42" customWidth="1"/>
    <col min="3389" max="3391" width="0.85546875" style="42"/>
    <col min="3392" max="3392" width="0.85546875" style="42" customWidth="1"/>
    <col min="3393" max="3402" width="0.85546875" style="42"/>
    <col min="3403" max="3404" width="0.85546875" style="42" customWidth="1"/>
    <col min="3405" max="3643" width="0.85546875" style="42"/>
    <col min="3644" max="3644" width="0.85546875" style="42" customWidth="1"/>
    <col min="3645" max="3647" width="0.85546875" style="42"/>
    <col min="3648" max="3648" width="0.85546875" style="42" customWidth="1"/>
    <col min="3649" max="3658" width="0.85546875" style="42"/>
    <col min="3659" max="3660" width="0.85546875" style="42" customWidth="1"/>
    <col min="3661" max="3899" width="0.85546875" style="42"/>
    <col min="3900" max="3900" width="0.85546875" style="42" customWidth="1"/>
    <col min="3901" max="3903" width="0.85546875" style="42"/>
    <col min="3904" max="3904" width="0.85546875" style="42" customWidth="1"/>
    <col min="3905" max="3914" width="0.85546875" style="42"/>
    <col min="3915" max="3916" width="0.85546875" style="42" customWidth="1"/>
    <col min="3917" max="4155" width="0.85546875" style="42"/>
    <col min="4156" max="4156" width="0.85546875" style="42" customWidth="1"/>
    <col min="4157" max="4159" width="0.85546875" style="42"/>
    <col min="4160" max="4160" width="0.85546875" style="42" customWidth="1"/>
    <col min="4161" max="4170" width="0.85546875" style="42"/>
    <col min="4171" max="4172" width="0.85546875" style="42" customWidth="1"/>
    <col min="4173" max="4411" width="0.85546875" style="42"/>
    <col min="4412" max="4412" width="0.85546875" style="42" customWidth="1"/>
    <col min="4413" max="4415" width="0.85546875" style="42"/>
    <col min="4416" max="4416" width="0.85546875" style="42" customWidth="1"/>
    <col min="4417" max="4426" width="0.85546875" style="42"/>
    <col min="4427" max="4428" width="0.85546875" style="42" customWidth="1"/>
    <col min="4429" max="4667" width="0.85546875" style="42"/>
    <col min="4668" max="4668" width="0.85546875" style="42" customWidth="1"/>
    <col min="4669" max="4671" width="0.85546875" style="42"/>
    <col min="4672" max="4672" width="0.85546875" style="42" customWidth="1"/>
    <col min="4673" max="4682" width="0.85546875" style="42"/>
    <col min="4683" max="4684" width="0.85546875" style="42" customWidth="1"/>
    <col min="4685" max="4923" width="0.85546875" style="42"/>
    <col min="4924" max="4924" width="0.85546875" style="42" customWidth="1"/>
    <col min="4925" max="4927" width="0.85546875" style="42"/>
    <col min="4928" max="4928" width="0.85546875" style="42" customWidth="1"/>
    <col min="4929" max="4938" width="0.85546875" style="42"/>
    <col min="4939" max="4940" width="0.85546875" style="42" customWidth="1"/>
    <col min="4941" max="5179" width="0.85546875" style="42"/>
    <col min="5180" max="5180" width="0.85546875" style="42" customWidth="1"/>
    <col min="5181" max="5183" width="0.85546875" style="42"/>
    <col min="5184" max="5184" width="0.85546875" style="42" customWidth="1"/>
    <col min="5185" max="5194" width="0.85546875" style="42"/>
    <col min="5195" max="5196" width="0.85546875" style="42" customWidth="1"/>
    <col min="5197" max="5435" width="0.85546875" style="42"/>
    <col min="5436" max="5436" width="0.85546875" style="42" customWidth="1"/>
    <col min="5437" max="5439" width="0.85546875" style="42"/>
    <col min="5440" max="5440" width="0.85546875" style="42" customWidth="1"/>
    <col min="5441" max="5450" width="0.85546875" style="42"/>
    <col min="5451" max="5452" width="0.85546875" style="42" customWidth="1"/>
    <col min="5453" max="5691" width="0.85546875" style="42"/>
    <col min="5692" max="5692" width="0.85546875" style="42" customWidth="1"/>
    <col min="5693" max="5695" width="0.85546875" style="42"/>
    <col min="5696" max="5696" width="0.85546875" style="42" customWidth="1"/>
    <col min="5697" max="5706" width="0.85546875" style="42"/>
    <col min="5707" max="5708" width="0.85546875" style="42" customWidth="1"/>
    <col min="5709" max="5947" width="0.85546875" style="42"/>
    <col min="5948" max="5948" width="0.85546875" style="42" customWidth="1"/>
    <col min="5949" max="5951" width="0.85546875" style="42"/>
    <col min="5952" max="5952" width="0.85546875" style="42" customWidth="1"/>
    <col min="5953" max="5962" width="0.85546875" style="42"/>
    <col min="5963" max="5964" width="0.85546875" style="42" customWidth="1"/>
    <col min="5965" max="6203" width="0.85546875" style="42"/>
    <col min="6204" max="6204" width="0.85546875" style="42" customWidth="1"/>
    <col min="6205" max="6207" width="0.85546875" style="42"/>
    <col min="6208" max="6208" width="0.85546875" style="42" customWidth="1"/>
    <col min="6209" max="6218" width="0.85546875" style="42"/>
    <col min="6219" max="6220" width="0.85546875" style="42" customWidth="1"/>
    <col min="6221" max="6459" width="0.85546875" style="42"/>
    <col min="6460" max="6460" width="0.85546875" style="42" customWidth="1"/>
    <col min="6461" max="6463" width="0.85546875" style="42"/>
    <col min="6464" max="6464" width="0.85546875" style="42" customWidth="1"/>
    <col min="6465" max="6474" width="0.85546875" style="42"/>
    <col min="6475" max="6476" width="0.85546875" style="42" customWidth="1"/>
    <col min="6477" max="6715" width="0.85546875" style="42"/>
    <col min="6716" max="6716" width="0.85546875" style="42" customWidth="1"/>
    <col min="6717" max="6719" width="0.85546875" style="42"/>
    <col min="6720" max="6720" width="0.85546875" style="42" customWidth="1"/>
    <col min="6721" max="6730" width="0.85546875" style="42"/>
    <col min="6731" max="6732" width="0.85546875" style="42" customWidth="1"/>
    <col min="6733" max="6971" width="0.85546875" style="42"/>
    <col min="6972" max="6972" width="0.85546875" style="42" customWidth="1"/>
    <col min="6973" max="6975" width="0.85546875" style="42"/>
    <col min="6976" max="6976" width="0.85546875" style="42" customWidth="1"/>
    <col min="6977" max="6986" width="0.85546875" style="42"/>
    <col min="6987" max="6988" width="0.85546875" style="42" customWidth="1"/>
    <col min="6989" max="7227" width="0.85546875" style="42"/>
    <col min="7228" max="7228" width="0.85546875" style="42" customWidth="1"/>
    <col min="7229" max="7231" width="0.85546875" style="42"/>
    <col min="7232" max="7232" width="0.85546875" style="42" customWidth="1"/>
    <col min="7233" max="7242" width="0.85546875" style="42"/>
    <col min="7243" max="7244" width="0.85546875" style="42" customWidth="1"/>
    <col min="7245" max="7483" width="0.85546875" style="42"/>
    <col min="7484" max="7484" width="0.85546875" style="42" customWidth="1"/>
    <col min="7485" max="7487" width="0.85546875" style="42"/>
    <col min="7488" max="7488" width="0.85546875" style="42" customWidth="1"/>
    <col min="7489" max="7498" width="0.85546875" style="42"/>
    <col min="7499" max="7500" width="0.85546875" style="42" customWidth="1"/>
    <col min="7501" max="7739" width="0.85546875" style="42"/>
    <col min="7740" max="7740" width="0.85546875" style="42" customWidth="1"/>
    <col min="7741" max="7743" width="0.85546875" style="42"/>
    <col min="7744" max="7744" width="0.85546875" style="42" customWidth="1"/>
    <col min="7745" max="7754" width="0.85546875" style="42"/>
    <col min="7755" max="7756" width="0.85546875" style="42" customWidth="1"/>
    <col min="7757" max="7995" width="0.85546875" style="42"/>
    <col min="7996" max="7996" width="0.85546875" style="42" customWidth="1"/>
    <col min="7997" max="7999" width="0.85546875" style="42"/>
    <col min="8000" max="8000" width="0.85546875" style="42" customWidth="1"/>
    <col min="8001" max="8010" width="0.85546875" style="42"/>
    <col min="8011" max="8012" width="0.85546875" style="42" customWidth="1"/>
    <col min="8013" max="8251" width="0.85546875" style="42"/>
    <col min="8252" max="8252" width="0.85546875" style="42" customWidth="1"/>
    <col min="8253" max="8255" width="0.85546875" style="42"/>
    <col min="8256" max="8256" width="0.85546875" style="42" customWidth="1"/>
    <col min="8257" max="8266" width="0.85546875" style="42"/>
    <col min="8267" max="8268" width="0.85546875" style="42" customWidth="1"/>
    <col min="8269" max="8507" width="0.85546875" style="42"/>
    <col min="8508" max="8508" width="0.85546875" style="42" customWidth="1"/>
    <col min="8509" max="8511" width="0.85546875" style="42"/>
    <col min="8512" max="8512" width="0.85546875" style="42" customWidth="1"/>
    <col min="8513" max="8522" width="0.85546875" style="42"/>
    <col min="8523" max="8524" width="0.85546875" style="42" customWidth="1"/>
    <col min="8525" max="8763" width="0.85546875" style="42"/>
    <col min="8764" max="8764" width="0.85546875" style="42" customWidth="1"/>
    <col min="8765" max="8767" width="0.85546875" style="42"/>
    <col min="8768" max="8768" width="0.85546875" style="42" customWidth="1"/>
    <col min="8769" max="8778" width="0.85546875" style="42"/>
    <col min="8779" max="8780" width="0.85546875" style="42" customWidth="1"/>
    <col min="8781" max="9019" width="0.85546875" style="42"/>
    <col min="9020" max="9020" width="0.85546875" style="42" customWidth="1"/>
    <col min="9021" max="9023" width="0.85546875" style="42"/>
    <col min="9024" max="9024" width="0.85546875" style="42" customWidth="1"/>
    <col min="9025" max="9034" width="0.85546875" style="42"/>
    <col min="9035" max="9036" width="0.85546875" style="42" customWidth="1"/>
    <col min="9037" max="9275" width="0.85546875" style="42"/>
    <col min="9276" max="9276" width="0.85546875" style="42" customWidth="1"/>
    <col min="9277" max="9279" width="0.85546875" style="42"/>
    <col min="9280" max="9280" width="0.85546875" style="42" customWidth="1"/>
    <col min="9281" max="9290" width="0.85546875" style="42"/>
    <col min="9291" max="9292" width="0.85546875" style="42" customWidth="1"/>
    <col min="9293" max="9531" width="0.85546875" style="42"/>
    <col min="9532" max="9532" width="0.85546875" style="42" customWidth="1"/>
    <col min="9533" max="9535" width="0.85546875" style="42"/>
    <col min="9536" max="9536" width="0.85546875" style="42" customWidth="1"/>
    <col min="9537" max="9546" width="0.85546875" style="42"/>
    <col min="9547" max="9548" width="0.85546875" style="42" customWidth="1"/>
    <col min="9549" max="9787" width="0.85546875" style="42"/>
    <col min="9788" max="9788" width="0.85546875" style="42" customWidth="1"/>
    <col min="9789" max="9791" width="0.85546875" style="42"/>
    <col min="9792" max="9792" width="0.85546875" style="42" customWidth="1"/>
    <col min="9793" max="9802" width="0.85546875" style="42"/>
    <col min="9803" max="9804" width="0.85546875" style="42" customWidth="1"/>
    <col min="9805" max="10043" width="0.85546875" style="42"/>
    <col min="10044" max="10044" width="0.85546875" style="42" customWidth="1"/>
    <col min="10045" max="10047" width="0.85546875" style="42"/>
    <col min="10048" max="10048" width="0.85546875" style="42" customWidth="1"/>
    <col min="10049" max="10058" width="0.85546875" style="42"/>
    <col min="10059" max="10060" width="0.85546875" style="42" customWidth="1"/>
    <col min="10061" max="10299" width="0.85546875" style="42"/>
    <col min="10300" max="10300" width="0.85546875" style="42" customWidth="1"/>
    <col min="10301" max="10303" width="0.85546875" style="42"/>
    <col min="10304" max="10304" width="0.85546875" style="42" customWidth="1"/>
    <col min="10305" max="10314" width="0.85546875" style="42"/>
    <col min="10315" max="10316" width="0.85546875" style="42" customWidth="1"/>
    <col min="10317" max="10555" width="0.85546875" style="42"/>
    <col min="10556" max="10556" width="0.85546875" style="42" customWidth="1"/>
    <col min="10557" max="10559" width="0.85546875" style="42"/>
    <col min="10560" max="10560" width="0.85546875" style="42" customWidth="1"/>
    <col min="10561" max="10570" width="0.85546875" style="42"/>
    <col min="10571" max="10572" width="0.85546875" style="42" customWidth="1"/>
    <col min="10573" max="10811" width="0.85546875" style="42"/>
    <col min="10812" max="10812" width="0.85546875" style="42" customWidth="1"/>
    <col min="10813" max="10815" width="0.85546875" style="42"/>
    <col min="10816" max="10816" width="0.85546875" style="42" customWidth="1"/>
    <col min="10817" max="10826" width="0.85546875" style="42"/>
    <col min="10827" max="10828" width="0.85546875" style="42" customWidth="1"/>
    <col min="10829" max="11067" width="0.85546875" style="42"/>
    <col min="11068" max="11068" width="0.85546875" style="42" customWidth="1"/>
    <col min="11069" max="11071" width="0.85546875" style="42"/>
    <col min="11072" max="11072" width="0.85546875" style="42" customWidth="1"/>
    <col min="11073" max="11082" width="0.85546875" style="42"/>
    <col min="11083" max="11084" width="0.85546875" style="42" customWidth="1"/>
    <col min="11085" max="11323" width="0.85546875" style="42"/>
    <col min="11324" max="11324" width="0.85546875" style="42" customWidth="1"/>
    <col min="11325" max="11327" width="0.85546875" style="42"/>
    <col min="11328" max="11328" width="0.85546875" style="42" customWidth="1"/>
    <col min="11329" max="11338" width="0.85546875" style="42"/>
    <col min="11339" max="11340" width="0.85546875" style="42" customWidth="1"/>
    <col min="11341" max="11579" width="0.85546875" style="42"/>
    <col min="11580" max="11580" width="0.85546875" style="42" customWidth="1"/>
    <col min="11581" max="11583" width="0.85546875" style="42"/>
    <col min="11584" max="11584" width="0.85546875" style="42" customWidth="1"/>
    <col min="11585" max="11594" width="0.85546875" style="42"/>
    <col min="11595" max="11596" width="0.85546875" style="42" customWidth="1"/>
    <col min="11597" max="11835" width="0.85546875" style="42"/>
    <col min="11836" max="11836" width="0.85546875" style="42" customWidth="1"/>
    <col min="11837" max="11839" width="0.85546875" style="42"/>
    <col min="11840" max="11840" width="0.85546875" style="42" customWidth="1"/>
    <col min="11841" max="11850" width="0.85546875" style="42"/>
    <col min="11851" max="11852" width="0.85546875" style="42" customWidth="1"/>
    <col min="11853" max="12091" width="0.85546875" style="42"/>
    <col min="12092" max="12092" width="0.85546875" style="42" customWidth="1"/>
    <col min="12093" max="12095" width="0.85546875" style="42"/>
    <col min="12096" max="12096" width="0.85546875" style="42" customWidth="1"/>
    <col min="12097" max="12106" width="0.85546875" style="42"/>
    <col min="12107" max="12108" width="0.85546875" style="42" customWidth="1"/>
    <col min="12109" max="12347" width="0.85546875" style="42"/>
    <col min="12348" max="12348" width="0.85546875" style="42" customWidth="1"/>
    <col min="12349" max="12351" width="0.85546875" style="42"/>
    <col min="12352" max="12352" width="0.85546875" style="42" customWidth="1"/>
    <col min="12353" max="12362" width="0.85546875" style="42"/>
    <col min="12363" max="12364" width="0.85546875" style="42" customWidth="1"/>
    <col min="12365" max="12603" width="0.85546875" style="42"/>
    <col min="12604" max="12604" width="0.85546875" style="42" customWidth="1"/>
    <col min="12605" max="12607" width="0.85546875" style="42"/>
    <col min="12608" max="12608" width="0.85546875" style="42" customWidth="1"/>
    <col min="12609" max="12618" width="0.85546875" style="42"/>
    <col min="12619" max="12620" width="0.85546875" style="42" customWidth="1"/>
    <col min="12621" max="12859" width="0.85546875" style="42"/>
    <col min="12860" max="12860" width="0.85546875" style="42" customWidth="1"/>
    <col min="12861" max="12863" width="0.85546875" style="42"/>
    <col min="12864" max="12864" width="0.85546875" style="42" customWidth="1"/>
    <col min="12865" max="12874" width="0.85546875" style="42"/>
    <col min="12875" max="12876" width="0.85546875" style="42" customWidth="1"/>
    <col min="12877" max="13115" width="0.85546875" style="42"/>
    <col min="13116" max="13116" width="0.85546875" style="42" customWidth="1"/>
    <col min="13117" max="13119" width="0.85546875" style="42"/>
    <col min="13120" max="13120" width="0.85546875" style="42" customWidth="1"/>
    <col min="13121" max="13130" width="0.85546875" style="42"/>
    <col min="13131" max="13132" width="0.85546875" style="42" customWidth="1"/>
    <col min="13133" max="13371" width="0.85546875" style="42"/>
    <col min="13372" max="13372" width="0.85546875" style="42" customWidth="1"/>
    <col min="13373" max="13375" width="0.85546875" style="42"/>
    <col min="13376" max="13376" width="0.85546875" style="42" customWidth="1"/>
    <col min="13377" max="13386" width="0.85546875" style="42"/>
    <col min="13387" max="13388" width="0.85546875" style="42" customWidth="1"/>
    <col min="13389" max="13627" width="0.85546875" style="42"/>
    <col min="13628" max="13628" width="0.85546875" style="42" customWidth="1"/>
    <col min="13629" max="13631" width="0.85546875" style="42"/>
    <col min="13632" max="13632" width="0.85546875" style="42" customWidth="1"/>
    <col min="13633" max="13642" width="0.85546875" style="42"/>
    <col min="13643" max="13644" width="0.85546875" style="42" customWidth="1"/>
    <col min="13645" max="13883" width="0.85546875" style="42"/>
    <col min="13884" max="13884" width="0.85546875" style="42" customWidth="1"/>
    <col min="13885" max="13887" width="0.85546875" style="42"/>
    <col min="13888" max="13888" width="0.85546875" style="42" customWidth="1"/>
    <col min="13889" max="13898" width="0.85546875" style="42"/>
    <col min="13899" max="13900" width="0.85546875" style="42" customWidth="1"/>
    <col min="13901" max="14139" width="0.85546875" style="42"/>
    <col min="14140" max="14140" width="0.85546875" style="42" customWidth="1"/>
    <col min="14141" max="14143" width="0.85546875" style="42"/>
    <col min="14144" max="14144" width="0.85546875" style="42" customWidth="1"/>
    <col min="14145" max="14154" width="0.85546875" style="42"/>
    <col min="14155" max="14156" width="0.85546875" style="42" customWidth="1"/>
    <col min="14157" max="14395" width="0.85546875" style="42"/>
    <col min="14396" max="14396" width="0.85546875" style="42" customWidth="1"/>
    <col min="14397" max="14399" width="0.85546875" style="42"/>
    <col min="14400" max="14400" width="0.85546875" style="42" customWidth="1"/>
    <col min="14401" max="14410" width="0.85546875" style="42"/>
    <col min="14411" max="14412" width="0.85546875" style="42" customWidth="1"/>
    <col min="14413" max="14651" width="0.85546875" style="42"/>
    <col min="14652" max="14652" width="0.85546875" style="42" customWidth="1"/>
    <col min="14653" max="14655" width="0.85546875" style="42"/>
    <col min="14656" max="14656" width="0.85546875" style="42" customWidth="1"/>
    <col min="14657" max="14666" width="0.85546875" style="42"/>
    <col min="14667" max="14668" width="0.85546875" style="42" customWidth="1"/>
    <col min="14669" max="14907" width="0.85546875" style="42"/>
    <col min="14908" max="14908" width="0.85546875" style="42" customWidth="1"/>
    <col min="14909" max="14911" width="0.85546875" style="42"/>
    <col min="14912" max="14912" width="0.85546875" style="42" customWidth="1"/>
    <col min="14913" max="14922" width="0.85546875" style="42"/>
    <col min="14923" max="14924" width="0.85546875" style="42" customWidth="1"/>
    <col min="14925" max="15163" width="0.85546875" style="42"/>
    <col min="15164" max="15164" width="0.85546875" style="42" customWidth="1"/>
    <col min="15165" max="15167" width="0.85546875" style="42"/>
    <col min="15168" max="15168" width="0.85546875" style="42" customWidth="1"/>
    <col min="15169" max="15178" width="0.85546875" style="42"/>
    <col min="15179" max="15180" width="0.85546875" style="42" customWidth="1"/>
    <col min="15181" max="15419" width="0.85546875" style="42"/>
    <col min="15420" max="15420" width="0.85546875" style="42" customWidth="1"/>
    <col min="15421" max="15423" width="0.85546875" style="42"/>
    <col min="15424" max="15424" width="0.85546875" style="42" customWidth="1"/>
    <col min="15425" max="15434" width="0.85546875" style="42"/>
    <col min="15435" max="15436" width="0.85546875" style="42" customWidth="1"/>
    <col min="15437" max="15675" width="0.85546875" style="42"/>
    <col min="15676" max="15676" width="0.85546875" style="42" customWidth="1"/>
    <col min="15677" max="15679" width="0.85546875" style="42"/>
    <col min="15680" max="15680" width="0.85546875" style="42" customWidth="1"/>
    <col min="15681" max="15690" width="0.85546875" style="42"/>
    <col min="15691" max="15692" width="0.85546875" style="42" customWidth="1"/>
    <col min="15693" max="15931" width="0.85546875" style="42"/>
    <col min="15932" max="15932" width="0.85546875" style="42" customWidth="1"/>
    <col min="15933" max="15935" width="0.85546875" style="42"/>
    <col min="15936" max="15936" width="0.85546875" style="42" customWidth="1"/>
    <col min="15937" max="15946" width="0.85546875" style="42"/>
    <col min="15947" max="15948" width="0.85546875" style="42" customWidth="1"/>
    <col min="15949" max="16187" width="0.85546875" style="42"/>
    <col min="16188" max="16188" width="0.85546875" style="42" customWidth="1"/>
    <col min="16189" max="16191" width="0.85546875" style="42"/>
    <col min="16192" max="16192" width="0.85546875" style="42" customWidth="1"/>
    <col min="16193" max="16202" width="0.85546875" style="42"/>
    <col min="16203" max="16204" width="0.85546875" style="42" customWidth="1"/>
    <col min="16205" max="16384" width="0.85546875" style="42"/>
  </cols>
  <sheetData>
    <row r="1" spans="1:165" s="41" customFormat="1" ht="13.5" customHeight="1" x14ac:dyDescent="0.15">
      <c r="B1" s="357" t="s">
        <v>250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7"/>
      <c r="DY1" s="357"/>
      <c r="DZ1" s="357"/>
      <c r="EA1" s="357"/>
      <c r="EB1" s="357"/>
      <c r="EC1" s="357"/>
      <c r="ED1" s="357"/>
      <c r="EE1" s="357"/>
      <c r="EF1" s="357"/>
      <c r="EG1" s="357"/>
      <c r="EH1" s="357"/>
      <c r="EI1" s="357"/>
      <c r="EJ1" s="357"/>
      <c r="EK1" s="357"/>
      <c r="EL1" s="357"/>
      <c r="EM1" s="357"/>
      <c r="EN1" s="357"/>
      <c r="EO1" s="357"/>
      <c r="EP1" s="357"/>
      <c r="EQ1" s="357"/>
      <c r="ER1" s="357"/>
      <c r="ES1" s="357"/>
      <c r="ET1" s="357"/>
      <c r="EU1" s="357"/>
      <c r="EV1" s="357"/>
      <c r="EW1" s="357"/>
      <c r="EX1" s="357"/>
      <c r="EY1" s="357"/>
      <c r="EZ1" s="357"/>
      <c r="FA1" s="357"/>
      <c r="FB1" s="357"/>
      <c r="FC1" s="357"/>
      <c r="FD1" s="357"/>
      <c r="FE1" s="357"/>
      <c r="FF1" s="357"/>
      <c r="FG1" s="357"/>
      <c r="FH1" s="357"/>
    </row>
    <row r="2" spans="1:165" ht="7.5" customHeight="1" x14ac:dyDescent="0.2"/>
    <row r="3" spans="1:165" ht="11.25" customHeight="1" x14ac:dyDescent="0.2">
      <c r="A3" s="328" t="s">
        <v>121</v>
      </c>
      <c r="B3" s="328"/>
      <c r="C3" s="328"/>
      <c r="D3" s="328"/>
      <c r="E3" s="328"/>
      <c r="F3" s="328"/>
      <c r="G3" s="329"/>
      <c r="H3" s="334" t="s">
        <v>0</v>
      </c>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5"/>
      <c r="CL3" s="339" t="s">
        <v>122</v>
      </c>
      <c r="CM3" s="328"/>
      <c r="CN3" s="328"/>
      <c r="CO3" s="328"/>
      <c r="CP3" s="328"/>
      <c r="CQ3" s="328"/>
      <c r="CR3" s="328"/>
      <c r="CS3" s="329"/>
      <c r="CT3" s="339" t="s">
        <v>123</v>
      </c>
      <c r="CU3" s="328"/>
      <c r="CV3" s="328"/>
      <c r="CW3" s="328"/>
      <c r="CX3" s="328"/>
      <c r="CY3" s="328"/>
      <c r="CZ3" s="328"/>
      <c r="DA3" s="329"/>
      <c r="DB3" s="339" t="s">
        <v>316</v>
      </c>
      <c r="DC3" s="328"/>
      <c r="DD3" s="328"/>
      <c r="DE3" s="328"/>
      <c r="DF3" s="328"/>
      <c r="DG3" s="328"/>
      <c r="DH3" s="328"/>
      <c r="DI3" s="328"/>
      <c r="DJ3" s="328"/>
      <c r="DK3" s="328"/>
      <c r="DL3" s="328"/>
      <c r="DM3" s="329"/>
      <c r="DN3" s="342" t="s">
        <v>9</v>
      </c>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row>
    <row r="4" spans="1:165" ht="11.25" customHeight="1" x14ac:dyDescent="0.2">
      <c r="A4" s="330"/>
      <c r="B4" s="330"/>
      <c r="C4" s="330"/>
      <c r="D4" s="330"/>
      <c r="E4" s="330"/>
      <c r="F4" s="330"/>
      <c r="G4" s="331"/>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336"/>
      <c r="CL4" s="340"/>
      <c r="CM4" s="330"/>
      <c r="CN4" s="330"/>
      <c r="CO4" s="330"/>
      <c r="CP4" s="330"/>
      <c r="CQ4" s="330"/>
      <c r="CR4" s="330"/>
      <c r="CS4" s="331"/>
      <c r="CT4" s="340"/>
      <c r="CU4" s="330"/>
      <c r="CV4" s="330"/>
      <c r="CW4" s="330"/>
      <c r="CX4" s="330"/>
      <c r="CY4" s="330"/>
      <c r="CZ4" s="330"/>
      <c r="DA4" s="331"/>
      <c r="DB4" s="340"/>
      <c r="DC4" s="330"/>
      <c r="DD4" s="330"/>
      <c r="DE4" s="330"/>
      <c r="DF4" s="330"/>
      <c r="DG4" s="330"/>
      <c r="DH4" s="330"/>
      <c r="DI4" s="330"/>
      <c r="DJ4" s="330"/>
      <c r="DK4" s="330"/>
      <c r="DL4" s="330"/>
      <c r="DM4" s="331"/>
      <c r="DN4" s="325" t="s">
        <v>3</v>
      </c>
      <c r="DO4" s="326"/>
      <c r="DP4" s="326"/>
      <c r="DQ4" s="326"/>
      <c r="DR4" s="326"/>
      <c r="DS4" s="326"/>
      <c r="DT4" s="327" t="s">
        <v>313</v>
      </c>
      <c r="DU4" s="327"/>
      <c r="DV4" s="327"/>
      <c r="DW4" s="323" t="s">
        <v>4</v>
      </c>
      <c r="DX4" s="323"/>
      <c r="DY4" s="324"/>
      <c r="DZ4" s="325" t="s">
        <v>3</v>
      </c>
      <c r="EA4" s="326"/>
      <c r="EB4" s="326"/>
      <c r="EC4" s="326"/>
      <c r="ED4" s="326"/>
      <c r="EE4" s="326"/>
      <c r="EF4" s="327" t="s">
        <v>314</v>
      </c>
      <c r="EG4" s="327"/>
      <c r="EH4" s="327"/>
      <c r="EI4" s="323" t="s">
        <v>4</v>
      </c>
      <c r="EJ4" s="323"/>
      <c r="EK4" s="324"/>
      <c r="EL4" s="325" t="s">
        <v>3</v>
      </c>
      <c r="EM4" s="326"/>
      <c r="EN4" s="326"/>
      <c r="EO4" s="326"/>
      <c r="EP4" s="326"/>
      <c r="EQ4" s="326"/>
      <c r="ER4" s="327" t="s">
        <v>315</v>
      </c>
      <c r="ES4" s="327"/>
      <c r="ET4" s="327"/>
      <c r="EU4" s="323" t="s">
        <v>4</v>
      </c>
      <c r="EV4" s="323"/>
      <c r="EW4" s="324"/>
      <c r="EX4" s="339" t="s">
        <v>8</v>
      </c>
      <c r="EY4" s="328"/>
      <c r="EZ4" s="328"/>
      <c r="FA4" s="328"/>
      <c r="FB4" s="328"/>
      <c r="FC4" s="328"/>
      <c r="FD4" s="328"/>
      <c r="FE4" s="328"/>
      <c r="FF4" s="328"/>
      <c r="FG4" s="328"/>
      <c r="FH4" s="328"/>
      <c r="FI4" s="328"/>
    </row>
    <row r="5" spans="1:165" ht="39" customHeight="1" x14ac:dyDescent="0.2">
      <c r="A5" s="332"/>
      <c r="B5" s="332"/>
      <c r="C5" s="332"/>
      <c r="D5" s="332"/>
      <c r="E5" s="332"/>
      <c r="F5" s="332"/>
      <c r="G5" s="333"/>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8"/>
      <c r="CL5" s="341"/>
      <c r="CM5" s="332"/>
      <c r="CN5" s="332"/>
      <c r="CO5" s="332"/>
      <c r="CP5" s="332"/>
      <c r="CQ5" s="332"/>
      <c r="CR5" s="332"/>
      <c r="CS5" s="333"/>
      <c r="CT5" s="341"/>
      <c r="CU5" s="332"/>
      <c r="CV5" s="332"/>
      <c r="CW5" s="332"/>
      <c r="CX5" s="332"/>
      <c r="CY5" s="332"/>
      <c r="CZ5" s="332"/>
      <c r="DA5" s="333"/>
      <c r="DB5" s="341"/>
      <c r="DC5" s="332"/>
      <c r="DD5" s="332"/>
      <c r="DE5" s="332"/>
      <c r="DF5" s="332"/>
      <c r="DG5" s="332"/>
      <c r="DH5" s="332"/>
      <c r="DI5" s="332"/>
      <c r="DJ5" s="332"/>
      <c r="DK5" s="332"/>
      <c r="DL5" s="332"/>
      <c r="DM5" s="333"/>
      <c r="DN5" s="344" t="s">
        <v>124</v>
      </c>
      <c r="DO5" s="345"/>
      <c r="DP5" s="345"/>
      <c r="DQ5" s="345"/>
      <c r="DR5" s="345"/>
      <c r="DS5" s="345"/>
      <c r="DT5" s="345"/>
      <c r="DU5" s="345"/>
      <c r="DV5" s="345"/>
      <c r="DW5" s="345"/>
      <c r="DX5" s="345"/>
      <c r="DY5" s="346"/>
      <c r="DZ5" s="344" t="s">
        <v>125</v>
      </c>
      <c r="EA5" s="345"/>
      <c r="EB5" s="345"/>
      <c r="EC5" s="345"/>
      <c r="ED5" s="345"/>
      <c r="EE5" s="345"/>
      <c r="EF5" s="345"/>
      <c r="EG5" s="345"/>
      <c r="EH5" s="345"/>
      <c r="EI5" s="345"/>
      <c r="EJ5" s="345"/>
      <c r="EK5" s="346"/>
      <c r="EL5" s="344" t="s">
        <v>126</v>
      </c>
      <c r="EM5" s="345"/>
      <c r="EN5" s="345"/>
      <c r="EO5" s="345"/>
      <c r="EP5" s="345"/>
      <c r="EQ5" s="345"/>
      <c r="ER5" s="345"/>
      <c r="ES5" s="345"/>
      <c r="ET5" s="345"/>
      <c r="EU5" s="345"/>
      <c r="EV5" s="345"/>
      <c r="EW5" s="346"/>
      <c r="EX5" s="341"/>
      <c r="EY5" s="332"/>
      <c r="EZ5" s="332"/>
      <c r="FA5" s="332"/>
      <c r="FB5" s="332"/>
      <c r="FC5" s="332"/>
      <c r="FD5" s="332"/>
      <c r="FE5" s="332"/>
      <c r="FF5" s="332"/>
      <c r="FG5" s="332"/>
      <c r="FH5" s="332"/>
      <c r="FI5" s="332"/>
    </row>
    <row r="6" spans="1:165" ht="12" thickBot="1" x14ac:dyDescent="0.25">
      <c r="A6" s="310" t="s">
        <v>10</v>
      </c>
      <c r="B6" s="310"/>
      <c r="C6" s="310"/>
      <c r="D6" s="310"/>
      <c r="E6" s="310"/>
      <c r="F6" s="310"/>
      <c r="G6" s="311"/>
      <c r="H6" s="310" t="s">
        <v>11</v>
      </c>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1"/>
      <c r="CL6" s="312" t="s">
        <v>12</v>
      </c>
      <c r="CM6" s="313"/>
      <c r="CN6" s="313"/>
      <c r="CO6" s="313"/>
      <c r="CP6" s="313"/>
      <c r="CQ6" s="313"/>
      <c r="CR6" s="313"/>
      <c r="CS6" s="314"/>
      <c r="CT6" s="312" t="s">
        <v>13</v>
      </c>
      <c r="CU6" s="313"/>
      <c r="CV6" s="313"/>
      <c r="CW6" s="313"/>
      <c r="CX6" s="313"/>
      <c r="CY6" s="313"/>
      <c r="CZ6" s="313"/>
      <c r="DA6" s="314"/>
      <c r="DB6" s="312" t="s">
        <v>317</v>
      </c>
      <c r="DC6" s="313"/>
      <c r="DD6" s="313"/>
      <c r="DE6" s="313"/>
      <c r="DF6" s="313"/>
      <c r="DG6" s="313"/>
      <c r="DH6" s="313"/>
      <c r="DI6" s="313"/>
      <c r="DJ6" s="313"/>
      <c r="DK6" s="313"/>
      <c r="DL6" s="313"/>
      <c r="DM6" s="314"/>
      <c r="DN6" s="312" t="s">
        <v>14</v>
      </c>
      <c r="DO6" s="313"/>
      <c r="DP6" s="313"/>
      <c r="DQ6" s="313"/>
      <c r="DR6" s="313"/>
      <c r="DS6" s="313"/>
      <c r="DT6" s="313"/>
      <c r="DU6" s="313"/>
      <c r="DV6" s="313"/>
      <c r="DW6" s="313"/>
      <c r="DX6" s="313"/>
      <c r="DY6" s="314"/>
      <c r="DZ6" s="312" t="s">
        <v>15</v>
      </c>
      <c r="EA6" s="313"/>
      <c r="EB6" s="313"/>
      <c r="EC6" s="313"/>
      <c r="ED6" s="313"/>
      <c r="EE6" s="313"/>
      <c r="EF6" s="313"/>
      <c r="EG6" s="313"/>
      <c r="EH6" s="313"/>
      <c r="EI6" s="313"/>
      <c r="EJ6" s="313"/>
      <c r="EK6" s="314"/>
      <c r="EL6" s="312" t="s">
        <v>348</v>
      </c>
      <c r="EM6" s="313"/>
      <c r="EN6" s="313"/>
      <c r="EO6" s="313"/>
      <c r="EP6" s="313"/>
      <c r="EQ6" s="313"/>
      <c r="ER6" s="313"/>
      <c r="ES6" s="313"/>
      <c r="ET6" s="313"/>
      <c r="EU6" s="313"/>
      <c r="EV6" s="313"/>
      <c r="EW6" s="314"/>
      <c r="EX6" s="312" t="s">
        <v>17</v>
      </c>
      <c r="EY6" s="313"/>
      <c r="EZ6" s="313"/>
      <c r="FA6" s="313"/>
      <c r="FB6" s="313"/>
      <c r="FC6" s="313"/>
      <c r="FD6" s="313"/>
      <c r="FE6" s="313"/>
      <c r="FF6" s="313"/>
      <c r="FG6" s="313"/>
      <c r="FH6" s="313"/>
      <c r="FI6" s="313"/>
    </row>
    <row r="7" spans="1:165" ht="12.75" customHeight="1" x14ac:dyDescent="0.2">
      <c r="A7" s="358">
        <v>1</v>
      </c>
      <c r="B7" s="358"/>
      <c r="C7" s="358"/>
      <c r="D7" s="358"/>
      <c r="E7" s="358"/>
      <c r="F7" s="358"/>
      <c r="G7" s="359"/>
      <c r="H7" s="360" t="s">
        <v>251</v>
      </c>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2" t="s">
        <v>127</v>
      </c>
      <c r="CM7" s="363"/>
      <c r="CN7" s="363"/>
      <c r="CO7" s="363"/>
      <c r="CP7" s="363"/>
      <c r="CQ7" s="363"/>
      <c r="CR7" s="363"/>
      <c r="CS7" s="364"/>
      <c r="CT7" s="318" t="s">
        <v>36</v>
      </c>
      <c r="CU7" s="316"/>
      <c r="CV7" s="316"/>
      <c r="CW7" s="316"/>
      <c r="CX7" s="316"/>
      <c r="CY7" s="316"/>
      <c r="CZ7" s="316"/>
      <c r="DA7" s="317"/>
      <c r="DB7" s="318"/>
      <c r="DC7" s="316"/>
      <c r="DD7" s="316"/>
      <c r="DE7" s="316"/>
      <c r="DF7" s="316"/>
      <c r="DG7" s="316"/>
      <c r="DH7" s="316"/>
      <c r="DI7" s="316"/>
      <c r="DJ7" s="316"/>
      <c r="DK7" s="316"/>
      <c r="DL7" s="316"/>
      <c r="DM7" s="317"/>
      <c r="DN7" s="319">
        <f>DN14</f>
        <v>17803601</v>
      </c>
      <c r="DO7" s="320"/>
      <c r="DP7" s="320"/>
      <c r="DQ7" s="320"/>
      <c r="DR7" s="320"/>
      <c r="DS7" s="320"/>
      <c r="DT7" s="320"/>
      <c r="DU7" s="320"/>
      <c r="DV7" s="320"/>
      <c r="DW7" s="320"/>
      <c r="DX7" s="320"/>
      <c r="DY7" s="321"/>
      <c r="DZ7" s="319">
        <f>DZ14</f>
        <v>8102021</v>
      </c>
      <c r="EA7" s="320"/>
      <c r="EB7" s="320"/>
      <c r="EC7" s="320"/>
      <c r="ED7" s="320"/>
      <c r="EE7" s="320"/>
      <c r="EF7" s="320"/>
      <c r="EG7" s="320"/>
      <c r="EH7" s="320"/>
      <c r="EI7" s="320"/>
      <c r="EJ7" s="320"/>
      <c r="EK7" s="321"/>
      <c r="EL7" s="319">
        <f>EL14</f>
        <v>3168361</v>
      </c>
      <c r="EM7" s="320"/>
      <c r="EN7" s="320"/>
      <c r="EO7" s="320"/>
      <c r="EP7" s="320"/>
      <c r="EQ7" s="320"/>
      <c r="ER7" s="320"/>
      <c r="ES7" s="320"/>
      <c r="ET7" s="320"/>
      <c r="EU7" s="320"/>
      <c r="EV7" s="320"/>
      <c r="EW7" s="321"/>
      <c r="EX7" s="319"/>
      <c r="EY7" s="320"/>
      <c r="EZ7" s="320"/>
      <c r="FA7" s="320"/>
      <c r="FB7" s="320"/>
      <c r="FC7" s="320"/>
      <c r="FD7" s="320"/>
      <c r="FE7" s="320"/>
      <c r="FF7" s="320"/>
      <c r="FG7" s="320"/>
      <c r="FH7" s="320"/>
      <c r="FI7" s="322"/>
    </row>
    <row r="8" spans="1:165" ht="90" customHeight="1" x14ac:dyDescent="0.2">
      <c r="A8" s="254" t="s">
        <v>128</v>
      </c>
      <c r="B8" s="254"/>
      <c r="C8" s="254"/>
      <c r="D8" s="254"/>
      <c r="E8" s="254"/>
      <c r="F8" s="254"/>
      <c r="G8" s="255"/>
      <c r="H8" s="355" t="s">
        <v>318</v>
      </c>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259" t="s">
        <v>129</v>
      </c>
      <c r="CM8" s="254"/>
      <c r="CN8" s="254"/>
      <c r="CO8" s="254"/>
      <c r="CP8" s="254"/>
      <c r="CQ8" s="254"/>
      <c r="CR8" s="254"/>
      <c r="CS8" s="255"/>
      <c r="CT8" s="260" t="s">
        <v>36</v>
      </c>
      <c r="CU8" s="254"/>
      <c r="CV8" s="254"/>
      <c r="CW8" s="254"/>
      <c r="CX8" s="254"/>
      <c r="CY8" s="254"/>
      <c r="CZ8" s="254"/>
      <c r="DA8" s="255"/>
      <c r="DB8" s="260"/>
      <c r="DC8" s="254"/>
      <c r="DD8" s="254"/>
      <c r="DE8" s="254"/>
      <c r="DF8" s="254"/>
      <c r="DG8" s="254"/>
      <c r="DH8" s="254"/>
      <c r="DI8" s="254"/>
      <c r="DJ8" s="254"/>
      <c r="DK8" s="254"/>
      <c r="DL8" s="254"/>
      <c r="DM8" s="255"/>
      <c r="DN8" s="261">
        <v>0</v>
      </c>
      <c r="DO8" s="262"/>
      <c r="DP8" s="262"/>
      <c r="DQ8" s="262"/>
      <c r="DR8" s="262"/>
      <c r="DS8" s="262"/>
      <c r="DT8" s="262"/>
      <c r="DU8" s="262"/>
      <c r="DV8" s="262"/>
      <c r="DW8" s="262"/>
      <c r="DX8" s="262"/>
      <c r="DY8" s="263"/>
      <c r="DZ8" s="261">
        <v>0</v>
      </c>
      <c r="EA8" s="262"/>
      <c r="EB8" s="262"/>
      <c r="EC8" s="262"/>
      <c r="ED8" s="262"/>
      <c r="EE8" s="262"/>
      <c r="EF8" s="262"/>
      <c r="EG8" s="262"/>
      <c r="EH8" s="262"/>
      <c r="EI8" s="262"/>
      <c r="EJ8" s="262"/>
      <c r="EK8" s="263"/>
      <c r="EL8" s="261">
        <v>0</v>
      </c>
      <c r="EM8" s="262"/>
      <c r="EN8" s="262"/>
      <c r="EO8" s="262"/>
      <c r="EP8" s="262"/>
      <c r="EQ8" s="262"/>
      <c r="ER8" s="262"/>
      <c r="ES8" s="262"/>
      <c r="ET8" s="262"/>
      <c r="EU8" s="262"/>
      <c r="EV8" s="262"/>
      <c r="EW8" s="263"/>
      <c r="EX8" s="261"/>
      <c r="EY8" s="262"/>
      <c r="EZ8" s="262"/>
      <c r="FA8" s="262"/>
      <c r="FB8" s="262"/>
      <c r="FC8" s="262"/>
      <c r="FD8" s="262"/>
      <c r="FE8" s="262"/>
      <c r="FF8" s="262"/>
      <c r="FG8" s="262"/>
      <c r="FH8" s="262"/>
      <c r="FI8" s="264"/>
    </row>
    <row r="9" spans="1:165" ht="24" customHeight="1" x14ac:dyDescent="0.2">
      <c r="A9" s="254" t="s">
        <v>130</v>
      </c>
      <c r="B9" s="254"/>
      <c r="C9" s="254"/>
      <c r="D9" s="254"/>
      <c r="E9" s="254"/>
      <c r="F9" s="254"/>
      <c r="G9" s="255"/>
      <c r="H9" s="355" t="s">
        <v>252</v>
      </c>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259" t="s">
        <v>131</v>
      </c>
      <c r="CM9" s="254"/>
      <c r="CN9" s="254"/>
      <c r="CO9" s="254"/>
      <c r="CP9" s="254"/>
      <c r="CQ9" s="254"/>
      <c r="CR9" s="254"/>
      <c r="CS9" s="255"/>
      <c r="CT9" s="260" t="s">
        <v>36</v>
      </c>
      <c r="CU9" s="254"/>
      <c r="CV9" s="254"/>
      <c r="CW9" s="254"/>
      <c r="CX9" s="254"/>
      <c r="CY9" s="254"/>
      <c r="CZ9" s="254"/>
      <c r="DA9" s="255"/>
      <c r="DB9" s="260"/>
      <c r="DC9" s="254"/>
      <c r="DD9" s="254"/>
      <c r="DE9" s="254"/>
      <c r="DF9" s="254"/>
      <c r="DG9" s="254"/>
      <c r="DH9" s="254"/>
      <c r="DI9" s="254"/>
      <c r="DJ9" s="254"/>
      <c r="DK9" s="254"/>
      <c r="DL9" s="254"/>
      <c r="DM9" s="255"/>
      <c r="DN9" s="261">
        <v>0</v>
      </c>
      <c r="DO9" s="262"/>
      <c r="DP9" s="262"/>
      <c r="DQ9" s="262"/>
      <c r="DR9" s="262"/>
      <c r="DS9" s="262"/>
      <c r="DT9" s="262"/>
      <c r="DU9" s="262"/>
      <c r="DV9" s="262"/>
      <c r="DW9" s="262"/>
      <c r="DX9" s="262"/>
      <c r="DY9" s="263"/>
      <c r="DZ9" s="261">
        <v>0</v>
      </c>
      <c r="EA9" s="262"/>
      <c r="EB9" s="262"/>
      <c r="EC9" s="262"/>
      <c r="ED9" s="262"/>
      <c r="EE9" s="262"/>
      <c r="EF9" s="262"/>
      <c r="EG9" s="262"/>
      <c r="EH9" s="262"/>
      <c r="EI9" s="262"/>
      <c r="EJ9" s="262"/>
      <c r="EK9" s="263"/>
      <c r="EL9" s="261">
        <v>0</v>
      </c>
      <c r="EM9" s="262"/>
      <c r="EN9" s="262"/>
      <c r="EO9" s="262"/>
      <c r="EP9" s="262"/>
      <c r="EQ9" s="262"/>
      <c r="ER9" s="262"/>
      <c r="ES9" s="262"/>
      <c r="ET9" s="262"/>
      <c r="EU9" s="262"/>
      <c r="EV9" s="262"/>
      <c r="EW9" s="263"/>
      <c r="EX9" s="261"/>
      <c r="EY9" s="262"/>
      <c r="EZ9" s="262"/>
      <c r="FA9" s="262"/>
      <c r="FB9" s="262"/>
      <c r="FC9" s="262"/>
      <c r="FD9" s="262"/>
      <c r="FE9" s="262"/>
      <c r="FF9" s="262"/>
      <c r="FG9" s="262"/>
      <c r="FH9" s="262"/>
      <c r="FI9" s="264"/>
    </row>
    <row r="10" spans="1:165" ht="24" customHeight="1" x14ac:dyDescent="0.2">
      <c r="A10" s="254" t="s">
        <v>132</v>
      </c>
      <c r="B10" s="254"/>
      <c r="C10" s="254"/>
      <c r="D10" s="254"/>
      <c r="E10" s="254"/>
      <c r="F10" s="254"/>
      <c r="G10" s="255"/>
      <c r="H10" s="355" t="s">
        <v>253</v>
      </c>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259" t="s">
        <v>134</v>
      </c>
      <c r="CM10" s="254"/>
      <c r="CN10" s="254"/>
      <c r="CO10" s="254"/>
      <c r="CP10" s="254"/>
      <c r="CQ10" s="254"/>
      <c r="CR10" s="254"/>
      <c r="CS10" s="255"/>
      <c r="CT10" s="260" t="s">
        <v>36</v>
      </c>
      <c r="CU10" s="254"/>
      <c r="CV10" s="254"/>
      <c r="CW10" s="254"/>
      <c r="CX10" s="254"/>
      <c r="CY10" s="254"/>
      <c r="CZ10" s="254"/>
      <c r="DA10" s="255"/>
      <c r="DB10" s="260"/>
      <c r="DC10" s="254"/>
      <c r="DD10" s="254"/>
      <c r="DE10" s="254"/>
      <c r="DF10" s="254"/>
      <c r="DG10" s="254"/>
      <c r="DH10" s="254"/>
      <c r="DI10" s="254"/>
      <c r="DJ10" s="254"/>
      <c r="DK10" s="254"/>
      <c r="DL10" s="254"/>
      <c r="DM10" s="255"/>
      <c r="DN10" s="261">
        <v>0</v>
      </c>
      <c r="DO10" s="262"/>
      <c r="DP10" s="262"/>
      <c r="DQ10" s="262"/>
      <c r="DR10" s="262"/>
      <c r="DS10" s="262"/>
      <c r="DT10" s="262"/>
      <c r="DU10" s="262"/>
      <c r="DV10" s="262"/>
      <c r="DW10" s="262"/>
      <c r="DX10" s="262"/>
      <c r="DY10" s="263"/>
      <c r="DZ10" s="261">
        <v>0</v>
      </c>
      <c r="EA10" s="262"/>
      <c r="EB10" s="262"/>
      <c r="EC10" s="262"/>
      <c r="ED10" s="262"/>
      <c r="EE10" s="262"/>
      <c r="EF10" s="262"/>
      <c r="EG10" s="262"/>
      <c r="EH10" s="262"/>
      <c r="EI10" s="262"/>
      <c r="EJ10" s="262"/>
      <c r="EK10" s="263"/>
      <c r="EL10" s="261">
        <v>0</v>
      </c>
      <c r="EM10" s="262"/>
      <c r="EN10" s="262"/>
      <c r="EO10" s="262"/>
      <c r="EP10" s="262"/>
      <c r="EQ10" s="262"/>
      <c r="ER10" s="262"/>
      <c r="ES10" s="262"/>
      <c r="ET10" s="262"/>
      <c r="EU10" s="262"/>
      <c r="EV10" s="262"/>
      <c r="EW10" s="263"/>
      <c r="EX10" s="261"/>
      <c r="EY10" s="262"/>
      <c r="EZ10" s="262"/>
      <c r="FA10" s="262"/>
      <c r="FB10" s="262"/>
      <c r="FC10" s="262"/>
      <c r="FD10" s="262"/>
      <c r="FE10" s="262"/>
      <c r="FF10" s="262"/>
      <c r="FG10" s="262"/>
      <c r="FH10" s="262"/>
      <c r="FI10" s="264"/>
    </row>
    <row r="11" spans="1:165" ht="24" customHeight="1" x14ac:dyDescent="0.2">
      <c r="A11" s="254" t="s">
        <v>319</v>
      </c>
      <c r="B11" s="254"/>
      <c r="C11" s="254"/>
      <c r="D11" s="254"/>
      <c r="E11" s="254"/>
      <c r="F11" s="254"/>
      <c r="G11" s="255"/>
      <c r="H11" s="308" t="s">
        <v>140</v>
      </c>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259" t="s">
        <v>320</v>
      </c>
      <c r="CM11" s="254"/>
      <c r="CN11" s="254"/>
      <c r="CO11" s="254"/>
      <c r="CP11" s="254"/>
      <c r="CQ11" s="254"/>
      <c r="CR11" s="254"/>
      <c r="CS11" s="255"/>
      <c r="CT11" s="260" t="s">
        <v>36</v>
      </c>
      <c r="CU11" s="254"/>
      <c r="CV11" s="254"/>
      <c r="CW11" s="254"/>
      <c r="CX11" s="254"/>
      <c r="CY11" s="254"/>
      <c r="CZ11" s="254"/>
      <c r="DA11" s="255"/>
      <c r="DB11" s="260" t="s">
        <v>36</v>
      </c>
      <c r="DC11" s="254"/>
      <c r="DD11" s="254"/>
      <c r="DE11" s="254"/>
      <c r="DF11" s="254"/>
      <c r="DG11" s="254"/>
      <c r="DH11" s="254"/>
      <c r="DI11" s="254"/>
      <c r="DJ11" s="254"/>
      <c r="DK11" s="254"/>
      <c r="DL11" s="254"/>
      <c r="DM11" s="255"/>
      <c r="DN11" s="261">
        <v>0</v>
      </c>
      <c r="DO11" s="262"/>
      <c r="DP11" s="262"/>
      <c r="DQ11" s="262"/>
      <c r="DR11" s="262"/>
      <c r="DS11" s="262"/>
      <c r="DT11" s="262"/>
      <c r="DU11" s="262"/>
      <c r="DV11" s="262"/>
      <c r="DW11" s="262"/>
      <c r="DX11" s="262"/>
      <c r="DY11" s="263"/>
      <c r="DZ11" s="261">
        <v>0</v>
      </c>
      <c r="EA11" s="262"/>
      <c r="EB11" s="262"/>
      <c r="EC11" s="262"/>
      <c r="ED11" s="262"/>
      <c r="EE11" s="262"/>
      <c r="EF11" s="262"/>
      <c r="EG11" s="262"/>
      <c r="EH11" s="262"/>
      <c r="EI11" s="262"/>
      <c r="EJ11" s="262"/>
      <c r="EK11" s="263"/>
      <c r="EL11" s="261">
        <v>0</v>
      </c>
      <c r="EM11" s="262"/>
      <c r="EN11" s="262"/>
      <c r="EO11" s="262"/>
      <c r="EP11" s="262"/>
      <c r="EQ11" s="262"/>
      <c r="ER11" s="262"/>
      <c r="ES11" s="262"/>
      <c r="ET11" s="262"/>
      <c r="EU11" s="262"/>
      <c r="EV11" s="262"/>
      <c r="EW11" s="263"/>
      <c r="EX11" s="261"/>
      <c r="EY11" s="262"/>
      <c r="EZ11" s="262"/>
      <c r="FA11" s="262"/>
      <c r="FB11" s="262"/>
      <c r="FC11" s="262"/>
      <c r="FD11" s="262"/>
      <c r="FE11" s="262"/>
      <c r="FF11" s="262"/>
      <c r="FG11" s="262"/>
      <c r="FH11" s="262"/>
      <c r="FI11" s="264"/>
    </row>
    <row r="12" spans="1:165" ht="24" customHeight="1" x14ac:dyDescent="0.2">
      <c r="A12" s="254"/>
      <c r="B12" s="254"/>
      <c r="C12" s="254"/>
      <c r="D12" s="254"/>
      <c r="E12" s="254"/>
      <c r="F12" s="254"/>
      <c r="G12" s="255"/>
      <c r="H12" s="256" t="s">
        <v>321</v>
      </c>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8"/>
      <c r="CL12" s="259" t="s">
        <v>322</v>
      </c>
      <c r="CM12" s="254"/>
      <c r="CN12" s="254"/>
      <c r="CO12" s="254"/>
      <c r="CP12" s="254"/>
      <c r="CQ12" s="254"/>
      <c r="CR12" s="254"/>
      <c r="CS12" s="255"/>
      <c r="CT12" s="260"/>
      <c r="CU12" s="254"/>
      <c r="CV12" s="254"/>
      <c r="CW12" s="254"/>
      <c r="CX12" s="254"/>
      <c r="CY12" s="254"/>
      <c r="CZ12" s="254"/>
      <c r="DA12" s="255"/>
      <c r="DB12" s="260"/>
      <c r="DC12" s="254"/>
      <c r="DD12" s="254"/>
      <c r="DE12" s="254"/>
      <c r="DF12" s="254"/>
      <c r="DG12" s="254"/>
      <c r="DH12" s="254"/>
      <c r="DI12" s="254"/>
      <c r="DJ12" s="254"/>
      <c r="DK12" s="254"/>
      <c r="DL12" s="254"/>
      <c r="DM12" s="255"/>
      <c r="DN12" s="261">
        <v>0</v>
      </c>
      <c r="DO12" s="262"/>
      <c r="DP12" s="262"/>
      <c r="DQ12" s="262"/>
      <c r="DR12" s="262"/>
      <c r="DS12" s="262"/>
      <c r="DT12" s="262"/>
      <c r="DU12" s="262"/>
      <c r="DV12" s="262"/>
      <c r="DW12" s="262"/>
      <c r="DX12" s="262"/>
      <c r="DY12" s="263"/>
      <c r="DZ12" s="261">
        <v>0</v>
      </c>
      <c r="EA12" s="262"/>
      <c r="EB12" s="262"/>
      <c r="EC12" s="262"/>
      <c r="ED12" s="262"/>
      <c r="EE12" s="262"/>
      <c r="EF12" s="262"/>
      <c r="EG12" s="262"/>
      <c r="EH12" s="262"/>
      <c r="EI12" s="262"/>
      <c r="EJ12" s="262"/>
      <c r="EK12" s="263"/>
      <c r="EL12" s="261">
        <v>0</v>
      </c>
      <c r="EM12" s="262"/>
      <c r="EN12" s="262"/>
      <c r="EO12" s="262"/>
      <c r="EP12" s="262"/>
      <c r="EQ12" s="262"/>
      <c r="ER12" s="262"/>
      <c r="ES12" s="262"/>
      <c r="ET12" s="262"/>
      <c r="EU12" s="262"/>
      <c r="EV12" s="262"/>
      <c r="EW12" s="263"/>
      <c r="EX12" s="261"/>
      <c r="EY12" s="262"/>
      <c r="EZ12" s="262"/>
      <c r="FA12" s="262"/>
      <c r="FB12" s="262"/>
      <c r="FC12" s="262"/>
      <c r="FD12" s="262"/>
      <c r="FE12" s="262"/>
      <c r="FF12" s="262"/>
      <c r="FG12" s="262"/>
      <c r="FH12" s="262"/>
      <c r="FI12" s="264"/>
    </row>
    <row r="13" spans="1:165" x14ac:dyDescent="0.2">
      <c r="A13" s="254" t="s">
        <v>323</v>
      </c>
      <c r="B13" s="254"/>
      <c r="C13" s="254"/>
      <c r="D13" s="254"/>
      <c r="E13" s="254"/>
      <c r="F13" s="254"/>
      <c r="G13" s="255"/>
      <c r="H13" s="308" t="s">
        <v>166</v>
      </c>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259" t="s">
        <v>324</v>
      </c>
      <c r="CM13" s="254"/>
      <c r="CN13" s="254"/>
      <c r="CO13" s="254"/>
      <c r="CP13" s="254"/>
      <c r="CQ13" s="254"/>
      <c r="CR13" s="254"/>
      <c r="CS13" s="255"/>
      <c r="CT13" s="260" t="s">
        <v>36</v>
      </c>
      <c r="CU13" s="254"/>
      <c r="CV13" s="254"/>
      <c r="CW13" s="254"/>
      <c r="CX13" s="254"/>
      <c r="CY13" s="254"/>
      <c r="CZ13" s="254"/>
      <c r="DA13" s="255"/>
      <c r="DB13" s="260" t="s">
        <v>36</v>
      </c>
      <c r="DC13" s="254"/>
      <c r="DD13" s="254"/>
      <c r="DE13" s="254"/>
      <c r="DF13" s="254"/>
      <c r="DG13" s="254"/>
      <c r="DH13" s="254"/>
      <c r="DI13" s="254"/>
      <c r="DJ13" s="254"/>
      <c r="DK13" s="254"/>
      <c r="DL13" s="254"/>
      <c r="DM13" s="255"/>
      <c r="DN13" s="261">
        <v>0</v>
      </c>
      <c r="DO13" s="262"/>
      <c r="DP13" s="262"/>
      <c r="DQ13" s="262"/>
      <c r="DR13" s="262"/>
      <c r="DS13" s="262"/>
      <c r="DT13" s="262"/>
      <c r="DU13" s="262"/>
      <c r="DV13" s="262"/>
      <c r="DW13" s="262"/>
      <c r="DX13" s="262"/>
      <c r="DY13" s="263"/>
      <c r="DZ13" s="261">
        <v>0</v>
      </c>
      <c r="EA13" s="262"/>
      <c r="EB13" s="262"/>
      <c r="EC13" s="262"/>
      <c r="ED13" s="262"/>
      <c r="EE13" s="262"/>
      <c r="EF13" s="262"/>
      <c r="EG13" s="262"/>
      <c r="EH13" s="262"/>
      <c r="EI13" s="262"/>
      <c r="EJ13" s="262"/>
      <c r="EK13" s="263"/>
      <c r="EL13" s="261">
        <v>0</v>
      </c>
      <c r="EM13" s="262"/>
      <c r="EN13" s="262"/>
      <c r="EO13" s="262"/>
      <c r="EP13" s="262"/>
      <c r="EQ13" s="262"/>
      <c r="ER13" s="262"/>
      <c r="ES13" s="262"/>
      <c r="ET13" s="262"/>
      <c r="EU13" s="262"/>
      <c r="EV13" s="262"/>
      <c r="EW13" s="263"/>
      <c r="EX13" s="261"/>
      <c r="EY13" s="262"/>
      <c r="EZ13" s="262"/>
      <c r="FA13" s="262"/>
      <c r="FB13" s="262"/>
      <c r="FC13" s="262"/>
      <c r="FD13" s="262"/>
      <c r="FE13" s="262"/>
      <c r="FF13" s="262"/>
      <c r="FG13" s="262"/>
      <c r="FH13" s="262"/>
      <c r="FI13" s="264"/>
    </row>
    <row r="14" spans="1:165" ht="24" customHeight="1" x14ac:dyDescent="0.2">
      <c r="A14" s="254" t="s">
        <v>133</v>
      </c>
      <c r="B14" s="254"/>
      <c r="C14" s="254"/>
      <c r="D14" s="254"/>
      <c r="E14" s="254"/>
      <c r="F14" s="254"/>
      <c r="G14" s="255"/>
      <c r="H14" s="355" t="s">
        <v>254</v>
      </c>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259" t="s">
        <v>135</v>
      </c>
      <c r="CM14" s="254"/>
      <c r="CN14" s="254"/>
      <c r="CO14" s="254"/>
      <c r="CP14" s="254"/>
      <c r="CQ14" s="254"/>
      <c r="CR14" s="254"/>
      <c r="CS14" s="255"/>
      <c r="CT14" s="260" t="s">
        <v>36</v>
      </c>
      <c r="CU14" s="254"/>
      <c r="CV14" s="254"/>
      <c r="CW14" s="254"/>
      <c r="CX14" s="254"/>
      <c r="CY14" s="254"/>
      <c r="CZ14" s="254"/>
      <c r="DA14" s="255"/>
      <c r="DB14" s="260"/>
      <c r="DC14" s="254"/>
      <c r="DD14" s="254"/>
      <c r="DE14" s="254"/>
      <c r="DF14" s="254"/>
      <c r="DG14" s="254"/>
      <c r="DH14" s="254"/>
      <c r="DI14" s="254"/>
      <c r="DJ14" s="254"/>
      <c r="DK14" s="254"/>
      <c r="DL14" s="254"/>
      <c r="DM14" s="255"/>
      <c r="DN14" s="261">
        <f>DN15+DN18+DN23+DN29+DN32</f>
        <v>17803601</v>
      </c>
      <c r="DO14" s="262"/>
      <c r="DP14" s="262"/>
      <c r="DQ14" s="262"/>
      <c r="DR14" s="262"/>
      <c r="DS14" s="262"/>
      <c r="DT14" s="262"/>
      <c r="DU14" s="262"/>
      <c r="DV14" s="262"/>
      <c r="DW14" s="262"/>
      <c r="DX14" s="262"/>
      <c r="DY14" s="263"/>
      <c r="DZ14" s="261">
        <f>DZ15+DZ18+DZ23+DZ29+DZ32</f>
        <v>8102021</v>
      </c>
      <c r="EA14" s="262"/>
      <c r="EB14" s="262"/>
      <c r="EC14" s="262"/>
      <c r="ED14" s="262"/>
      <c r="EE14" s="262"/>
      <c r="EF14" s="262"/>
      <c r="EG14" s="262"/>
      <c r="EH14" s="262"/>
      <c r="EI14" s="262"/>
      <c r="EJ14" s="262"/>
      <c r="EK14" s="263"/>
      <c r="EL14" s="261">
        <f>EL15+EL18+EL23+EL29+EL32</f>
        <v>3168361</v>
      </c>
      <c r="EM14" s="262"/>
      <c r="EN14" s="262"/>
      <c r="EO14" s="262"/>
      <c r="EP14" s="262"/>
      <c r="EQ14" s="262"/>
      <c r="ER14" s="262"/>
      <c r="ES14" s="262"/>
      <c r="ET14" s="262"/>
      <c r="EU14" s="262"/>
      <c r="EV14" s="262"/>
      <c r="EW14" s="263"/>
      <c r="EX14" s="261"/>
      <c r="EY14" s="262"/>
      <c r="EZ14" s="262"/>
      <c r="FA14" s="262"/>
      <c r="FB14" s="262"/>
      <c r="FC14" s="262"/>
      <c r="FD14" s="262"/>
      <c r="FE14" s="262"/>
      <c r="FF14" s="262"/>
      <c r="FG14" s="262"/>
      <c r="FH14" s="262"/>
      <c r="FI14" s="264"/>
    </row>
    <row r="15" spans="1:165" ht="34.5" customHeight="1" x14ac:dyDescent="0.2">
      <c r="A15" s="254" t="s">
        <v>136</v>
      </c>
      <c r="B15" s="254"/>
      <c r="C15" s="254"/>
      <c r="D15" s="254"/>
      <c r="E15" s="254"/>
      <c r="F15" s="254"/>
      <c r="G15" s="255"/>
      <c r="H15" s="308" t="s">
        <v>138</v>
      </c>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259" t="s">
        <v>137</v>
      </c>
      <c r="CM15" s="254"/>
      <c r="CN15" s="254"/>
      <c r="CO15" s="254"/>
      <c r="CP15" s="254"/>
      <c r="CQ15" s="254"/>
      <c r="CR15" s="254"/>
      <c r="CS15" s="255"/>
      <c r="CT15" s="260" t="s">
        <v>36</v>
      </c>
      <c r="CU15" s="254"/>
      <c r="CV15" s="254"/>
      <c r="CW15" s="254"/>
      <c r="CX15" s="254"/>
      <c r="CY15" s="254"/>
      <c r="CZ15" s="254"/>
      <c r="DA15" s="255"/>
      <c r="DB15" s="260"/>
      <c r="DC15" s="254"/>
      <c r="DD15" s="254"/>
      <c r="DE15" s="254"/>
      <c r="DF15" s="254"/>
      <c r="DG15" s="254"/>
      <c r="DH15" s="254"/>
      <c r="DI15" s="254"/>
      <c r="DJ15" s="254"/>
      <c r="DK15" s="254"/>
      <c r="DL15" s="254"/>
      <c r="DM15" s="255"/>
      <c r="DN15" s="261">
        <f>DN16+DN17</f>
        <v>6473630</v>
      </c>
      <c r="DO15" s="262"/>
      <c r="DP15" s="262"/>
      <c r="DQ15" s="262"/>
      <c r="DR15" s="262"/>
      <c r="DS15" s="262"/>
      <c r="DT15" s="262"/>
      <c r="DU15" s="262"/>
      <c r="DV15" s="262"/>
      <c r="DW15" s="262"/>
      <c r="DX15" s="262"/>
      <c r="DY15" s="263"/>
      <c r="DZ15" s="261">
        <f>DZ16+DZ17</f>
        <v>0</v>
      </c>
      <c r="EA15" s="262"/>
      <c r="EB15" s="262"/>
      <c r="EC15" s="262"/>
      <c r="ED15" s="262"/>
      <c r="EE15" s="262"/>
      <c r="EF15" s="262"/>
      <c r="EG15" s="262"/>
      <c r="EH15" s="262"/>
      <c r="EI15" s="262"/>
      <c r="EJ15" s="262"/>
      <c r="EK15" s="263"/>
      <c r="EL15" s="261">
        <f>EL16+EL17</f>
        <v>0</v>
      </c>
      <c r="EM15" s="262"/>
      <c r="EN15" s="262"/>
      <c r="EO15" s="262"/>
      <c r="EP15" s="262"/>
      <c r="EQ15" s="262"/>
      <c r="ER15" s="262"/>
      <c r="ES15" s="262"/>
      <c r="ET15" s="262"/>
      <c r="EU15" s="262"/>
      <c r="EV15" s="262"/>
      <c r="EW15" s="263"/>
      <c r="EX15" s="261"/>
      <c r="EY15" s="262"/>
      <c r="EZ15" s="262"/>
      <c r="FA15" s="262"/>
      <c r="FB15" s="262"/>
      <c r="FC15" s="262"/>
      <c r="FD15" s="262"/>
      <c r="FE15" s="262"/>
      <c r="FF15" s="262"/>
      <c r="FG15" s="262"/>
      <c r="FH15" s="262"/>
      <c r="FI15" s="264"/>
    </row>
    <row r="16" spans="1:165" ht="24" customHeight="1" x14ac:dyDescent="0.2">
      <c r="A16" s="254" t="s">
        <v>139</v>
      </c>
      <c r="B16" s="254"/>
      <c r="C16" s="254"/>
      <c r="D16" s="254"/>
      <c r="E16" s="254"/>
      <c r="F16" s="254"/>
      <c r="G16" s="255"/>
      <c r="H16" s="306" t="s">
        <v>140</v>
      </c>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259" t="s">
        <v>141</v>
      </c>
      <c r="CM16" s="254"/>
      <c r="CN16" s="254"/>
      <c r="CO16" s="254"/>
      <c r="CP16" s="254"/>
      <c r="CQ16" s="254"/>
      <c r="CR16" s="254"/>
      <c r="CS16" s="255"/>
      <c r="CT16" s="260" t="s">
        <v>36</v>
      </c>
      <c r="CU16" s="254"/>
      <c r="CV16" s="254"/>
      <c r="CW16" s="254"/>
      <c r="CX16" s="254"/>
      <c r="CY16" s="254"/>
      <c r="CZ16" s="254"/>
      <c r="DA16" s="255"/>
      <c r="DB16" s="260"/>
      <c r="DC16" s="254"/>
      <c r="DD16" s="254"/>
      <c r="DE16" s="254"/>
      <c r="DF16" s="254"/>
      <c r="DG16" s="254"/>
      <c r="DH16" s="254"/>
      <c r="DI16" s="254"/>
      <c r="DJ16" s="254"/>
      <c r="DK16" s="254"/>
      <c r="DL16" s="254"/>
      <c r="DM16" s="255"/>
      <c r="DN16" s="261">
        <v>6473630</v>
      </c>
      <c r="DO16" s="262"/>
      <c r="DP16" s="262"/>
      <c r="DQ16" s="262"/>
      <c r="DR16" s="262"/>
      <c r="DS16" s="262"/>
      <c r="DT16" s="262"/>
      <c r="DU16" s="262"/>
      <c r="DV16" s="262"/>
      <c r="DW16" s="262"/>
      <c r="DX16" s="262"/>
      <c r="DY16" s="263"/>
      <c r="DZ16" s="261">
        <v>0</v>
      </c>
      <c r="EA16" s="262"/>
      <c r="EB16" s="262"/>
      <c r="EC16" s="262"/>
      <c r="ED16" s="262"/>
      <c r="EE16" s="262"/>
      <c r="EF16" s="262"/>
      <c r="EG16" s="262"/>
      <c r="EH16" s="262"/>
      <c r="EI16" s="262"/>
      <c r="EJ16" s="262"/>
      <c r="EK16" s="263"/>
      <c r="EL16" s="261">
        <v>0</v>
      </c>
      <c r="EM16" s="262"/>
      <c r="EN16" s="262"/>
      <c r="EO16" s="262"/>
      <c r="EP16" s="262"/>
      <c r="EQ16" s="262"/>
      <c r="ER16" s="262"/>
      <c r="ES16" s="262"/>
      <c r="ET16" s="262"/>
      <c r="EU16" s="262"/>
      <c r="EV16" s="262"/>
      <c r="EW16" s="263"/>
      <c r="EX16" s="261"/>
      <c r="EY16" s="262"/>
      <c r="EZ16" s="262"/>
      <c r="FA16" s="262"/>
      <c r="FB16" s="262"/>
      <c r="FC16" s="262"/>
      <c r="FD16" s="262"/>
      <c r="FE16" s="262"/>
      <c r="FF16" s="262"/>
      <c r="FG16" s="262"/>
      <c r="FH16" s="262"/>
      <c r="FI16" s="264"/>
    </row>
    <row r="17" spans="1:165" ht="12.75" customHeight="1" x14ac:dyDescent="0.2">
      <c r="A17" s="254" t="s">
        <v>142</v>
      </c>
      <c r="B17" s="254"/>
      <c r="C17" s="254"/>
      <c r="D17" s="254"/>
      <c r="E17" s="254"/>
      <c r="F17" s="254"/>
      <c r="G17" s="255"/>
      <c r="H17" s="306" t="s">
        <v>255</v>
      </c>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259" t="s">
        <v>143</v>
      </c>
      <c r="CM17" s="254"/>
      <c r="CN17" s="254"/>
      <c r="CO17" s="254"/>
      <c r="CP17" s="254"/>
      <c r="CQ17" s="254"/>
      <c r="CR17" s="254"/>
      <c r="CS17" s="255"/>
      <c r="CT17" s="260" t="s">
        <v>36</v>
      </c>
      <c r="CU17" s="254"/>
      <c r="CV17" s="254"/>
      <c r="CW17" s="254"/>
      <c r="CX17" s="254"/>
      <c r="CY17" s="254"/>
      <c r="CZ17" s="254"/>
      <c r="DA17" s="255"/>
      <c r="DB17" s="260"/>
      <c r="DC17" s="254"/>
      <c r="DD17" s="254"/>
      <c r="DE17" s="254"/>
      <c r="DF17" s="254"/>
      <c r="DG17" s="254"/>
      <c r="DH17" s="254"/>
      <c r="DI17" s="254"/>
      <c r="DJ17" s="254"/>
      <c r="DK17" s="254"/>
      <c r="DL17" s="254"/>
      <c r="DM17" s="255"/>
      <c r="DN17" s="261">
        <v>0</v>
      </c>
      <c r="DO17" s="262"/>
      <c r="DP17" s="262"/>
      <c r="DQ17" s="262"/>
      <c r="DR17" s="262"/>
      <c r="DS17" s="262"/>
      <c r="DT17" s="262"/>
      <c r="DU17" s="262"/>
      <c r="DV17" s="262"/>
      <c r="DW17" s="262"/>
      <c r="DX17" s="262"/>
      <c r="DY17" s="263"/>
      <c r="DZ17" s="261">
        <v>0</v>
      </c>
      <c r="EA17" s="262"/>
      <c r="EB17" s="262"/>
      <c r="EC17" s="262"/>
      <c r="ED17" s="262"/>
      <c r="EE17" s="262"/>
      <c r="EF17" s="262"/>
      <c r="EG17" s="262"/>
      <c r="EH17" s="262"/>
      <c r="EI17" s="262"/>
      <c r="EJ17" s="262"/>
      <c r="EK17" s="263"/>
      <c r="EL17" s="261">
        <v>0</v>
      </c>
      <c r="EM17" s="262"/>
      <c r="EN17" s="262"/>
      <c r="EO17" s="262"/>
      <c r="EP17" s="262"/>
      <c r="EQ17" s="262"/>
      <c r="ER17" s="262"/>
      <c r="ES17" s="262"/>
      <c r="ET17" s="262"/>
      <c r="EU17" s="262"/>
      <c r="EV17" s="262"/>
      <c r="EW17" s="263"/>
      <c r="EX17" s="261"/>
      <c r="EY17" s="262"/>
      <c r="EZ17" s="262"/>
      <c r="FA17" s="262"/>
      <c r="FB17" s="262"/>
      <c r="FC17" s="262"/>
      <c r="FD17" s="262"/>
      <c r="FE17" s="262"/>
      <c r="FF17" s="262"/>
      <c r="FG17" s="262"/>
      <c r="FH17" s="262"/>
      <c r="FI17" s="264"/>
    </row>
    <row r="18" spans="1:165" ht="24" customHeight="1" x14ac:dyDescent="0.2">
      <c r="A18" s="254" t="s">
        <v>144</v>
      </c>
      <c r="B18" s="254"/>
      <c r="C18" s="254"/>
      <c r="D18" s="254"/>
      <c r="E18" s="254"/>
      <c r="F18" s="254"/>
      <c r="G18" s="255"/>
      <c r="H18" s="308" t="s">
        <v>145</v>
      </c>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259" t="s">
        <v>146</v>
      </c>
      <c r="CM18" s="254"/>
      <c r="CN18" s="254"/>
      <c r="CO18" s="254"/>
      <c r="CP18" s="254"/>
      <c r="CQ18" s="254"/>
      <c r="CR18" s="254"/>
      <c r="CS18" s="255"/>
      <c r="CT18" s="260" t="s">
        <v>36</v>
      </c>
      <c r="CU18" s="254"/>
      <c r="CV18" s="254"/>
      <c r="CW18" s="254"/>
      <c r="CX18" s="254"/>
      <c r="CY18" s="254"/>
      <c r="CZ18" s="254"/>
      <c r="DA18" s="255"/>
      <c r="DB18" s="260"/>
      <c r="DC18" s="254"/>
      <c r="DD18" s="254"/>
      <c r="DE18" s="254"/>
      <c r="DF18" s="254"/>
      <c r="DG18" s="254"/>
      <c r="DH18" s="254"/>
      <c r="DI18" s="254"/>
      <c r="DJ18" s="254"/>
      <c r="DK18" s="254"/>
      <c r="DL18" s="254"/>
      <c r="DM18" s="255"/>
      <c r="DN18" s="261">
        <f>DN19+DN22</f>
        <v>8161610</v>
      </c>
      <c r="DO18" s="262"/>
      <c r="DP18" s="262"/>
      <c r="DQ18" s="262"/>
      <c r="DR18" s="262"/>
      <c r="DS18" s="262"/>
      <c r="DT18" s="262"/>
      <c r="DU18" s="262"/>
      <c r="DV18" s="262"/>
      <c r="DW18" s="262"/>
      <c r="DX18" s="262"/>
      <c r="DY18" s="263"/>
      <c r="DZ18" s="261">
        <f>DZ19+DZ22</f>
        <v>4933660</v>
      </c>
      <c r="EA18" s="262"/>
      <c r="EB18" s="262"/>
      <c r="EC18" s="262"/>
      <c r="ED18" s="262"/>
      <c r="EE18" s="262"/>
      <c r="EF18" s="262"/>
      <c r="EG18" s="262"/>
      <c r="EH18" s="262"/>
      <c r="EI18" s="262"/>
      <c r="EJ18" s="262"/>
      <c r="EK18" s="263"/>
      <c r="EL18" s="261">
        <f>EL19+EL22</f>
        <v>0</v>
      </c>
      <c r="EM18" s="262"/>
      <c r="EN18" s="262"/>
      <c r="EO18" s="262"/>
      <c r="EP18" s="262"/>
      <c r="EQ18" s="262"/>
      <c r="ER18" s="262"/>
      <c r="ES18" s="262"/>
      <c r="ET18" s="262"/>
      <c r="EU18" s="262"/>
      <c r="EV18" s="262"/>
      <c r="EW18" s="263"/>
      <c r="EX18" s="261"/>
      <c r="EY18" s="262"/>
      <c r="EZ18" s="262"/>
      <c r="FA18" s="262"/>
      <c r="FB18" s="262"/>
      <c r="FC18" s="262"/>
      <c r="FD18" s="262"/>
      <c r="FE18" s="262"/>
      <c r="FF18" s="262"/>
      <c r="FG18" s="262"/>
      <c r="FH18" s="262"/>
      <c r="FI18" s="264"/>
    </row>
    <row r="19" spans="1:165" ht="24" customHeight="1" x14ac:dyDescent="0.2">
      <c r="A19" s="254" t="s">
        <v>147</v>
      </c>
      <c r="B19" s="254"/>
      <c r="C19" s="254"/>
      <c r="D19" s="254"/>
      <c r="E19" s="254"/>
      <c r="F19" s="254"/>
      <c r="G19" s="255"/>
      <c r="H19" s="306" t="s">
        <v>140</v>
      </c>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259" t="s">
        <v>148</v>
      </c>
      <c r="CM19" s="254"/>
      <c r="CN19" s="254"/>
      <c r="CO19" s="254"/>
      <c r="CP19" s="254"/>
      <c r="CQ19" s="254"/>
      <c r="CR19" s="254"/>
      <c r="CS19" s="255"/>
      <c r="CT19" s="260" t="s">
        <v>36</v>
      </c>
      <c r="CU19" s="254"/>
      <c r="CV19" s="254"/>
      <c r="CW19" s="254"/>
      <c r="CX19" s="254"/>
      <c r="CY19" s="254"/>
      <c r="CZ19" s="254"/>
      <c r="DA19" s="255"/>
      <c r="DB19" s="260"/>
      <c r="DC19" s="254"/>
      <c r="DD19" s="254"/>
      <c r="DE19" s="254"/>
      <c r="DF19" s="254"/>
      <c r="DG19" s="254"/>
      <c r="DH19" s="254"/>
      <c r="DI19" s="254"/>
      <c r="DJ19" s="254"/>
      <c r="DK19" s="254"/>
      <c r="DL19" s="254"/>
      <c r="DM19" s="255"/>
      <c r="DN19" s="261">
        <f>DN20+DN21</f>
        <v>8161610</v>
      </c>
      <c r="DO19" s="262"/>
      <c r="DP19" s="262"/>
      <c r="DQ19" s="262"/>
      <c r="DR19" s="262"/>
      <c r="DS19" s="262"/>
      <c r="DT19" s="262"/>
      <c r="DU19" s="262"/>
      <c r="DV19" s="262"/>
      <c r="DW19" s="262"/>
      <c r="DX19" s="262"/>
      <c r="DY19" s="263"/>
      <c r="DZ19" s="261">
        <f>DZ20+DZ21</f>
        <v>4933660</v>
      </c>
      <c r="EA19" s="262"/>
      <c r="EB19" s="262"/>
      <c r="EC19" s="262"/>
      <c r="ED19" s="262"/>
      <c r="EE19" s="262"/>
      <c r="EF19" s="262"/>
      <c r="EG19" s="262"/>
      <c r="EH19" s="262"/>
      <c r="EI19" s="262"/>
      <c r="EJ19" s="262"/>
      <c r="EK19" s="263"/>
      <c r="EL19" s="261">
        <f>EL20+EL21</f>
        <v>0</v>
      </c>
      <c r="EM19" s="262"/>
      <c r="EN19" s="262"/>
      <c r="EO19" s="262"/>
      <c r="EP19" s="262"/>
      <c r="EQ19" s="262"/>
      <c r="ER19" s="262"/>
      <c r="ES19" s="262"/>
      <c r="ET19" s="262"/>
      <c r="EU19" s="262"/>
      <c r="EV19" s="262"/>
      <c r="EW19" s="263"/>
      <c r="EX19" s="261"/>
      <c r="EY19" s="262"/>
      <c r="EZ19" s="262"/>
      <c r="FA19" s="262"/>
      <c r="FB19" s="262"/>
      <c r="FC19" s="262"/>
      <c r="FD19" s="262"/>
      <c r="FE19" s="262"/>
      <c r="FF19" s="262"/>
      <c r="FG19" s="262"/>
      <c r="FH19" s="262"/>
      <c r="FI19" s="264"/>
    </row>
    <row r="20" spans="1:165" ht="24.75" customHeight="1" x14ac:dyDescent="0.2">
      <c r="A20" s="254" t="s">
        <v>561</v>
      </c>
      <c r="B20" s="254"/>
      <c r="C20" s="254"/>
      <c r="D20" s="254"/>
      <c r="E20" s="254"/>
      <c r="F20" s="254"/>
      <c r="G20" s="255"/>
      <c r="H20" s="256" t="s">
        <v>559</v>
      </c>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8"/>
      <c r="CL20" s="259" t="s">
        <v>557</v>
      </c>
      <c r="CM20" s="254"/>
      <c r="CN20" s="254"/>
      <c r="CO20" s="254"/>
      <c r="CP20" s="254"/>
      <c r="CQ20" s="254"/>
      <c r="CR20" s="254"/>
      <c r="CS20" s="255"/>
      <c r="CT20" s="260"/>
      <c r="CU20" s="254"/>
      <c r="CV20" s="254"/>
      <c r="CW20" s="254"/>
      <c r="CX20" s="254"/>
      <c r="CY20" s="254"/>
      <c r="CZ20" s="254"/>
      <c r="DA20" s="255"/>
      <c r="DB20" s="260"/>
      <c r="DC20" s="254"/>
      <c r="DD20" s="254"/>
      <c r="DE20" s="254"/>
      <c r="DF20" s="254"/>
      <c r="DG20" s="254"/>
      <c r="DH20" s="254"/>
      <c r="DI20" s="254"/>
      <c r="DJ20" s="254"/>
      <c r="DK20" s="254"/>
      <c r="DL20" s="254"/>
      <c r="DM20" s="255"/>
      <c r="DN20" s="261">
        <f>5344270+2582620-35280</f>
        <v>7891610</v>
      </c>
      <c r="DO20" s="262"/>
      <c r="DP20" s="262"/>
      <c r="DQ20" s="262"/>
      <c r="DR20" s="262"/>
      <c r="DS20" s="262"/>
      <c r="DT20" s="262"/>
      <c r="DU20" s="262"/>
      <c r="DV20" s="262"/>
      <c r="DW20" s="262"/>
      <c r="DX20" s="262"/>
      <c r="DY20" s="263"/>
      <c r="DZ20" s="261">
        <v>4820260</v>
      </c>
      <c r="EA20" s="262"/>
      <c r="EB20" s="262"/>
      <c r="EC20" s="262"/>
      <c r="ED20" s="262"/>
      <c r="EE20" s="262"/>
      <c r="EF20" s="262"/>
      <c r="EG20" s="262"/>
      <c r="EH20" s="262"/>
      <c r="EI20" s="262"/>
      <c r="EJ20" s="262"/>
      <c r="EK20" s="263"/>
      <c r="EL20" s="261">
        <v>0</v>
      </c>
      <c r="EM20" s="262"/>
      <c r="EN20" s="262"/>
      <c r="EO20" s="262"/>
      <c r="EP20" s="262"/>
      <c r="EQ20" s="262"/>
      <c r="ER20" s="262"/>
      <c r="ES20" s="262"/>
      <c r="ET20" s="262"/>
      <c r="EU20" s="262"/>
      <c r="EV20" s="262"/>
      <c r="EW20" s="263"/>
      <c r="EX20" s="261"/>
      <c r="EY20" s="262"/>
      <c r="EZ20" s="262"/>
      <c r="FA20" s="262"/>
      <c r="FB20" s="262"/>
      <c r="FC20" s="262"/>
      <c r="FD20" s="262"/>
      <c r="FE20" s="262"/>
      <c r="FF20" s="262"/>
      <c r="FG20" s="262"/>
      <c r="FH20" s="262"/>
      <c r="FI20" s="264"/>
    </row>
    <row r="21" spans="1:165" s="87" customFormat="1" x14ac:dyDescent="0.2">
      <c r="A21" s="254" t="s">
        <v>562</v>
      </c>
      <c r="B21" s="254"/>
      <c r="C21" s="254"/>
      <c r="D21" s="254"/>
      <c r="E21" s="254"/>
      <c r="F21" s="254"/>
      <c r="G21" s="255"/>
      <c r="H21" s="256" t="s">
        <v>560</v>
      </c>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8"/>
      <c r="CL21" s="259" t="s">
        <v>558</v>
      </c>
      <c r="CM21" s="254"/>
      <c r="CN21" s="254"/>
      <c r="CO21" s="254"/>
      <c r="CP21" s="254"/>
      <c r="CQ21" s="254"/>
      <c r="CR21" s="254"/>
      <c r="CS21" s="255"/>
      <c r="CT21" s="260"/>
      <c r="CU21" s="254"/>
      <c r="CV21" s="254"/>
      <c r="CW21" s="254"/>
      <c r="CX21" s="254"/>
      <c r="CY21" s="254"/>
      <c r="CZ21" s="254"/>
      <c r="DA21" s="255"/>
      <c r="DB21" s="260"/>
      <c r="DC21" s="254"/>
      <c r="DD21" s="254"/>
      <c r="DE21" s="254"/>
      <c r="DF21" s="254"/>
      <c r="DG21" s="254"/>
      <c r="DH21" s="254"/>
      <c r="DI21" s="254"/>
      <c r="DJ21" s="254"/>
      <c r="DK21" s="254"/>
      <c r="DL21" s="254"/>
      <c r="DM21" s="255"/>
      <c r="DN21" s="261">
        <v>270000</v>
      </c>
      <c r="DO21" s="262"/>
      <c r="DP21" s="262"/>
      <c r="DQ21" s="262"/>
      <c r="DR21" s="262"/>
      <c r="DS21" s="262"/>
      <c r="DT21" s="262"/>
      <c r="DU21" s="262"/>
      <c r="DV21" s="262"/>
      <c r="DW21" s="262"/>
      <c r="DX21" s="262"/>
      <c r="DY21" s="263"/>
      <c r="DZ21" s="261">
        <v>113400</v>
      </c>
      <c r="EA21" s="262"/>
      <c r="EB21" s="262"/>
      <c r="EC21" s="262"/>
      <c r="ED21" s="262"/>
      <c r="EE21" s="262"/>
      <c r="EF21" s="262"/>
      <c r="EG21" s="262"/>
      <c r="EH21" s="262"/>
      <c r="EI21" s="262"/>
      <c r="EJ21" s="262"/>
      <c r="EK21" s="263"/>
      <c r="EL21" s="261">
        <v>0</v>
      </c>
      <c r="EM21" s="262"/>
      <c r="EN21" s="262"/>
      <c r="EO21" s="262"/>
      <c r="EP21" s="262"/>
      <c r="EQ21" s="262"/>
      <c r="ER21" s="262"/>
      <c r="ES21" s="262"/>
      <c r="ET21" s="262"/>
      <c r="EU21" s="262"/>
      <c r="EV21" s="262"/>
      <c r="EW21" s="263"/>
      <c r="EX21" s="261"/>
      <c r="EY21" s="262"/>
      <c r="EZ21" s="262"/>
      <c r="FA21" s="262"/>
      <c r="FB21" s="262"/>
      <c r="FC21" s="262"/>
      <c r="FD21" s="262"/>
      <c r="FE21" s="262"/>
      <c r="FF21" s="262"/>
      <c r="FG21" s="262"/>
      <c r="FH21" s="262"/>
      <c r="FI21" s="264"/>
    </row>
    <row r="22" spans="1:165" ht="12.75" customHeight="1" x14ac:dyDescent="0.2">
      <c r="A22" s="254" t="s">
        <v>149</v>
      </c>
      <c r="B22" s="254"/>
      <c r="C22" s="254"/>
      <c r="D22" s="254"/>
      <c r="E22" s="254"/>
      <c r="F22" s="254"/>
      <c r="G22" s="255"/>
      <c r="H22" s="306" t="s">
        <v>255</v>
      </c>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259" t="s">
        <v>150</v>
      </c>
      <c r="CM22" s="254"/>
      <c r="CN22" s="254"/>
      <c r="CO22" s="254"/>
      <c r="CP22" s="254"/>
      <c r="CQ22" s="254"/>
      <c r="CR22" s="254"/>
      <c r="CS22" s="255"/>
      <c r="CT22" s="260" t="s">
        <v>36</v>
      </c>
      <c r="CU22" s="254"/>
      <c r="CV22" s="254"/>
      <c r="CW22" s="254"/>
      <c r="CX22" s="254"/>
      <c r="CY22" s="254"/>
      <c r="CZ22" s="254"/>
      <c r="DA22" s="255"/>
      <c r="DB22" s="260"/>
      <c r="DC22" s="254"/>
      <c r="DD22" s="254"/>
      <c r="DE22" s="254"/>
      <c r="DF22" s="254"/>
      <c r="DG22" s="254"/>
      <c r="DH22" s="254"/>
      <c r="DI22" s="254"/>
      <c r="DJ22" s="254"/>
      <c r="DK22" s="254"/>
      <c r="DL22" s="254"/>
      <c r="DM22" s="255"/>
      <c r="DN22" s="261">
        <v>0</v>
      </c>
      <c r="DO22" s="262"/>
      <c r="DP22" s="262"/>
      <c r="DQ22" s="262"/>
      <c r="DR22" s="262"/>
      <c r="DS22" s="262"/>
      <c r="DT22" s="262"/>
      <c r="DU22" s="262"/>
      <c r="DV22" s="262"/>
      <c r="DW22" s="262"/>
      <c r="DX22" s="262"/>
      <c r="DY22" s="263"/>
      <c r="DZ22" s="261">
        <v>0</v>
      </c>
      <c r="EA22" s="262"/>
      <c r="EB22" s="262"/>
      <c r="EC22" s="262"/>
      <c r="ED22" s="262"/>
      <c r="EE22" s="262"/>
      <c r="EF22" s="262"/>
      <c r="EG22" s="262"/>
      <c r="EH22" s="262"/>
      <c r="EI22" s="262"/>
      <c r="EJ22" s="262"/>
      <c r="EK22" s="263"/>
      <c r="EL22" s="261">
        <v>0</v>
      </c>
      <c r="EM22" s="262"/>
      <c r="EN22" s="262"/>
      <c r="EO22" s="262"/>
      <c r="EP22" s="262"/>
      <c r="EQ22" s="262"/>
      <c r="ER22" s="262"/>
      <c r="ES22" s="262"/>
      <c r="ET22" s="262"/>
      <c r="EU22" s="262"/>
      <c r="EV22" s="262"/>
      <c r="EW22" s="263"/>
      <c r="EX22" s="261"/>
      <c r="EY22" s="262"/>
      <c r="EZ22" s="262"/>
      <c r="FA22" s="262"/>
      <c r="FB22" s="262"/>
      <c r="FC22" s="262"/>
      <c r="FD22" s="262"/>
      <c r="FE22" s="262"/>
      <c r="FF22" s="262"/>
      <c r="FG22" s="262"/>
      <c r="FH22" s="262"/>
      <c r="FI22" s="264"/>
    </row>
    <row r="23" spans="1:165" ht="12.75" customHeight="1" x14ac:dyDescent="0.2">
      <c r="A23" s="254" t="s">
        <v>151</v>
      </c>
      <c r="B23" s="254"/>
      <c r="C23" s="254"/>
      <c r="D23" s="254"/>
      <c r="E23" s="254"/>
      <c r="F23" s="254"/>
      <c r="G23" s="255"/>
      <c r="H23" s="308" t="s">
        <v>256</v>
      </c>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259" t="s">
        <v>152</v>
      </c>
      <c r="CM23" s="254"/>
      <c r="CN23" s="254"/>
      <c r="CO23" s="254"/>
      <c r="CP23" s="254"/>
      <c r="CQ23" s="254"/>
      <c r="CR23" s="254"/>
      <c r="CS23" s="255"/>
      <c r="CT23" s="260" t="s">
        <v>36</v>
      </c>
      <c r="CU23" s="254"/>
      <c r="CV23" s="254"/>
      <c r="CW23" s="254"/>
      <c r="CX23" s="254"/>
      <c r="CY23" s="254"/>
      <c r="CZ23" s="254"/>
      <c r="DA23" s="255"/>
      <c r="DB23" s="260"/>
      <c r="DC23" s="254"/>
      <c r="DD23" s="254"/>
      <c r="DE23" s="254"/>
      <c r="DF23" s="254"/>
      <c r="DG23" s="254"/>
      <c r="DH23" s="254"/>
      <c r="DI23" s="254"/>
      <c r="DJ23" s="254"/>
      <c r="DK23" s="254"/>
      <c r="DL23" s="254"/>
      <c r="DM23" s="255"/>
      <c r="DN23" s="261">
        <v>0</v>
      </c>
      <c r="DO23" s="262"/>
      <c r="DP23" s="262"/>
      <c r="DQ23" s="262"/>
      <c r="DR23" s="262"/>
      <c r="DS23" s="262"/>
      <c r="DT23" s="262"/>
      <c r="DU23" s="262"/>
      <c r="DV23" s="262"/>
      <c r="DW23" s="262"/>
      <c r="DX23" s="262"/>
      <c r="DY23" s="263"/>
      <c r="DZ23" s="261">
        <v>0</v>
      </c>
      <c r="EA23" s="262"/>
      <c r="EB23" s="262"/>
      <c r="EC23" s="262"/>
      <c r="ED23" s="262"/>
      <c r="EE23" s="262"/>
      <c r="EF23" s="262"/>
      <c r="EG23" s="262"/>
      <c r="EH23" s="262"/>
      <c r="EI23" s="262"/>
      <c r="EJ23" s="262"/>
      <c r="EK23" s="263"/>
      <c r="EL23" s="261">
        <v>0</v>
      </c>
      <c r="EM23" s="262"/>
      <c r="EN23" s="262"/>
      <c r="EO23" s="262"/>
      <c r="EP23" s="262"/>
      <c r="EQ23" s="262"/>
      <c r="ER23" s="262"/>
      <c r="ES23" s="262"/>
      <c r="ET23" s="262"/>
      <c r="EU23" s="262"/>
      <c r="EV23" s="262"/>
      <c r="EW23" s="263"/>
      <c r="EX23" s="261"/>
      <c r="EY23" s="262"/>
      <c r="EZ23" s="262"/>
      <c r="FA23" s="262"/>
      <c r="FB23" s="262"/>
      <c r="FC23" s="262"/>
      <c r="FD23" s="262"/>
      <c r="FE23" s="262"/>
      <c r="FF23" s="262"/>
      <c r="FG23" s="262"/>
      <c r="FH23" s="262"/>
      <c r="FI23" s="264"/>
    </row>
    <row r="24" spans="1:165" ht="24" customHeight="1" thickBot="1" x14ac:dyDescent="0.25">
      <c r="A24" s="254"/>
      <c r="B24" s="254"/>
      <c r="C24" s="254"/>
      <c r="D24" s="254"/>
      <c r="E24" s="254"/>
      <c r="F24" s="254"/>
      <c r="G24" s="255"/>
      <c r="H24" s="256" t="s">
        <v>321</v>
      </c>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8"/>
      <c r="CL24" s="347" t="s">
        <v>325</v>
      </c>
      <c r="CM24" s="348"/>
      <c r="CN24" s="348"/>
      <c r="CO24" s="348"/>
      <c r="CP24" s="348"/>
      <c r="CQ24" s="348"/>
      <c r="CR24" s="348"/>
      <c r="CS24" s="349"/>
      <c r="CT24" s="350"/>
      <c r="CU24" s="348"/>
      <c r="CV24" s="348"/>
      <c r="CW24" s="348"/>
      <c r="CX24" s="348"/>
      <c r="CY24" s="348"/>
      <c r="CZ24" s="348"/>
      <c r="DA24" s="349"/>
      <c r="DB24" s="350"/>
      <c r="DC24" s="348"/>
      <c r="DD24" s="348"/>
      <c r="DE24" s="348"/>
      <c r="DF24" s="348"/>
      <c r="DG24" s="348"/>
      <c r="DH24" s="348"/>
      <c r="DI24" s="348"/>
      <c r="DJ24" s="348"/>
      <c r="DK24" s="348"/>
      <c r="DL24" s="348"/>
      <c r="DM24" s="349"/>
      <c r="DN24" s="351">
        <v>0</v>
      </c>
      <c r="DO24" s="352"/>
      <c r="DP24" s="352"/>
      <c r="DQ24" s="352"/>
      <c r="DR24" s="352"/>
      <c r="DS24" s="352"/>
      <c r="DT24" s="352"/>
      <c r="DU24" s="352"/>
      <c r="DV24" s="352"/>
      <c r="DW24" s="352"/>
      <c r="DX24" s="352"/>
      <c r="DY24" s="353"/>
      <c r="DZ24" s="351">
        <v>0</v>
      </c>
      <c r="EA24" s="352"/>
      <c r="EB24" s="352"/>
      <c r="EC24" s="352"/>
      <c r="ED24" s="352"/>
      <c r="EE24" s="352"/>
      <c r="EF24" s="352"/>
      <c r="EG24" s="352"/>
      <c r="EH24" s="352"/>
      <c r="EI24" s="352"/>
      <c r="EJ24" s="352"/>
      <c r="EK24" s="353"/>
      <c r="EL24" s="351">
        <v>0</v>
      </c>
      <c r="EM24" s="352"/>
      <c r="EN24" s="352"/>
      <c r="EO24" s="352"/>
      <c r="EP24" s="352"/>
      <c r="EQ24" s="352"/>
      <c r="ER24" s="352"/>
      <c r="ES24" s="352"/>
      <c r="ET24" s="352"/>
      <c r="EU24" s="352"/>
      <c r="EV24" s="352"/>
      <c r="EW24" s="353"/>
      <c r="EX24" s="351"/>
      <c r="EY24" s="352"/>
      <c r="EZ24" s="352"/>
      <c r="FA24" s="352"/>
      <c r="FB24" s="352"/>
      <c r="FC24" s="352"/>
      <c r="FD24" s="352"/>
      <c r="FE24" s="352"/>
      <c r="FF24" s="352"/>
      <c r="FG24" s="352"/>
      <c r="FH24" s="352"/>
      <c r="FI24" s="354"/>
    </row>
    <row r="25" spans="1:165" ht="11.25" customHeight="1" x14ac:dyDescent="0.2">
      <c r="A25" s="328" t="s">
        <v>121</v>
      </c>
      <c r="B25" s="328"/>
      <c r="C25" s="328"/>
      <c r="D25" s="328"/>
      <c r="E25" s="328"/>
      <c r="F25" s="328"/>
      <c r="G25" s="329"/>
      <c r="H25" s="334" t="s">
        <v>0</v>
      </c>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334"/>
      <c r="BM25" s="334"/>
      <c r="BN25" s="334"/>
      <c r="BO25" s="334"/>
      <c r="BP25" s="334"/>
      <c r="BQ25" s="334"/>
      <c r="BR25" s="334"/>
      <c r="BS25" s="334"/>
      <c r="BT25" s="334"/>
      <c r="BU25" s="334"/>
      <c r="BV25" s="334"/>
      <c r="BW25" s="334"/>
      <c r="BX25" s="334"/>
      <c r="BY25" s="334"/>
      <c r="BZ25" s="334"/>
      <c r="CA25" s="334"/>
      <c r="CB25" s="334"/>
      <c r="CC25" s="334"/>
      <c r="CD25" s="334"/>
      <c r="CE25" s="334"/>
      <c r="CF25" s="334"/>
      <c r="CG25" s="334"/>
      <c r="CH25" s="334"/>
      <c r="CI25" s="334"/>
      <c r="CJ25" s="334"/>
      <c r="CK25" s="335"/>
      <c r="CL25" s="339" t="s">
        <v>122</v>
      </c>
      <c r="CM25" s="328"/>
      <c r="CN25" s="328"/>
      <c r="CO25" s="328"/>
      <c r="CP25" s="328"/>
      <c r="CQ25" s="328"/>
      <c r="CR25" s="328"/>
      <c r="CS25" s="329"/>
      <c r="CT25" s="339" t="s">
        <v>123</v>
      </c>
      <c r="CU25" s="328"/>
      <c r="CV25" s="328"/>
      <c r="CW25" s="328"/>
      <c r="CX25" s="328"/>
      <c r="CY25" s="328"/>
      <c r="CZ25" s="328"/>
      <c r="DA25" s="329"/>
      <c r="DB25" s="339" t="s">
        <v>326</v>
      </c>
      <c r="DC25" s="328"/>
      <c r="DD25" s="328"/>
      <c r="DE25" s="328"/>
      <c r="DF25" s="328"/>
      <c r="DG25" s="328"/>
      <c r="DH25" s="328"/>
      <c r="DI25" s="328"/>
      <c r="DJ25" s="328"/>
      <c r="DK25" s="328"/>
      <c r="DL25" s="328"/>
      <c r="DM25" s="329"/>
      <c r="DN25" s="342" t="s">
        <v>9</v>
      </c>
      <c r="DO25" s="343"/>
      <c r="DP25" s="343"/>
      <c r="DQ25" s="343"/>
      <c r="DR25" s="343"/>
      <c r="DS25" s="343"/>
      <c r="DT25" s="343"/>
      <c r="DU25" s="343"/>
      <c r="DV25" s="343"/>
      <c r="DW25" s="343"/>
      <c r="DX25" s="343"/>
      <c r="DY25" s="343"/>
      <c r="DZ25" s="343"/>
      <c r="EA25" s="343"/>
      <c r="EB25" s="343"/>
      <c r="EC25" s="343"/>
      <c r="ED25" s="343"/>
      <c r="EE25" s="343"/>
      <c r="EF25" s="343"/>
      <c r="EG25" s="343"/>
      <c r="EH25" s="343"/>
      <c r="EI25" s="343"/>
      <c r="EJ25" s="343"/>
      <c r="EK25" s="343"/>
      <c r="EL25" s="343"/>
      <c r="EM25" s="343"/>
      <c r="EN25" s="343"/>
      <c r="EO25" s="343"/>
      <c r="EP25" s="343"/>
      <c r="EQ25" s="343"/>
      <c r="ER25" s="343"/>
      <c r="ES25" s="343"/>
      <c r="ET25" s="343"/>
      <c r="EU25" s="343"/>
      <c r="EV25" s="343"/>
      <c r="EW25" s="343"/>
      <c r="EX25" s="343"/>
      <c r="EY25" s="343"/>
      <c r="EZ25" s="343"/>
      <c r="FA25" s="343"/>
      <c r="FB25" s="343"/>
      <c r="FC25" s="343"/>
      <c r="FD25" s="343"/>
      <c r="FE25" s="343"/>
      <c r="FF25" s="343"/>
      <c r="FG25" s="343"/>
      <c r="FH25" s="343"/>
      <c r="FI25" s="343"/>
    </row>
    <row r="26" spans="1:165" ht="11.25" customHeight="1" x14ac:dyDescent="0.2">
      <c r="A26" s="330"/>
      <c r="B26" s="330"/>
      <c r="C26" s="330"/>
      <c r="D26" s="330"/>
      <c r="E26" s="330"/>
      <c r="F26" s="330"/>
      <c r="G26" s="331"/>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336"/>
      <c r="CL26" s="340"/>
      <c r="CM26" s="330"/>
      <c r="CN26" s="330"/>
      <c r="CO26" s="330"/>
      <c r="CP26" s="330"/>
      <c r="CQ26" s="330"/>
      <c r="CR26" s="330"/>
      <c r="CS26" s="331"/>
      <c r="CT26" s="340"/>
      <c r="CU26" s="330"/>
      <c r="CV26" s="330"/>
      <c r="CW26" s="330"/>
      <c r="CX26" s="330"/>
      <c r="CY26" s="330"/>
      <c r="CZ26" s="330"/>
      <c r="DA26" s="331"/>
      <c r="DB26" s="340"/>
      <c r="DC26" s="330"/>
      <c r="DD26" s="330"/>
      <c r="DE26" s="330"/>
      <c r="DF26" s="330"/>
      <c r="DG26" s="330"/>
      <c r="DH26" s="330"/>
      <c r="DI26" s="330"/>
      <c r="DJ26" s="330"/>
      <c r="DK26" s="330"/>
      <c r="DL26" s="330"/>
      <c r="DM26" s="331"/>
      <c r="DN26" s="325" t="s">
        <v>3</v>
      </c>
      <c r="DO26" s="326"/>
      <c r="DP26" s="326"/>
      <c r="DQ26" s="326"/>
      <c r="DR26" s="326"/>
      <c r="DS26" s="326"/>
      <c r="DT26" s="327" t="s">
        <v>313</v>
      </c>
      <c r="DU26" s="327"/>
      <c r="DV26" s="327"/>
      <c r="DW26" s="323" t="s">
        <v>4</v>
      </c>
      <c r="DX26" s="323"/>
      <c r="DY26" s="324"/>
      <c r="DZ26" s="325" t="s">
        <v>3</v>
      </c>
      <c r="EA26" s="326"/>
      <c r="EB26" s="326"/>
      <c r="EC26" s="326"/>
      <c r="ED26" s="326"/>
      <c r="EE26" s="326"/>
      <c r="EF26" s="327" t="s">
        <v>314</v>
      </c>
      <c r="EG26" s="327"/>
      <c r="EH26" s="327"/>
      <c r="EI26" s="323" t="s">
        <v>4</v>
      </c>
      <c r="EJ26" s="323"/>
      <c r="EK26" s="324"/>
      <c r="EL26" s="325" t="s">
        <v>3</v>
      </c>
      <c r="EM26" s="326"/>
      <c r="EN26" s="326"/>
      <c r="EO26" s="326"/>
      <c r="EP26" s="326"/>
      <c r="EQ26" s="326"/>
      <c r="ER26" s="327" t="s">
        <v>315</v>
      </c>
      <c r="ES26" s="327"/>
      <c r="ET26" s="327"/>
      <c r="EU26" s="323" t="s">
        <v>4</v>
      </c>
      <c r="EV26" s="323"/>
      <c r="EW26" s="324"/>
      <c r="EX26" s="339" t="s">
        <v>8</v>
      </c>
      <c r="EY26" s="328"/>
      <c r="EZ26" s="328"/>
      <c r="FA26" s="328"/>
      <c r="FB26" s="328"/>
      <c r="FC26" s="328"/>
      <c r="FD26" s="328"/>
      <c r="FE26" s="328"/>
      <c r="FF26" s="328"/>
      <c r="FG26" s="328"/>
      <c r="FH26" s="328"/>
      <c r="FI26" s="328"/>
    </row>
    <row r="27" spans="1:165" ht="39" customHeight="1" x14ac:dyDescent="0.2">
      <c r="A27" s="332"/>
      <c r="B27" s="332"/>
      <c r="C27" s="332"/>
      <c r="D27" s="332"/>
      <c r="E27" s="332"/>
      <c r="F27" s="332"/>
      <c r="G27" s="333"/>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8"/>
      <c r="CL27" s="341"/>
      <c r="CM27" s="332"/>
      <c r="CN27" s="332"/>
      <c r="CO27" s="332"/>
      <c r="CP27" s="332"/>
      <c r="CQ27" s="332"/>
      <c r="CR27" s="332"/>
      <c r="CS27" s="333"/>
      <c r="CT27" s="341"/>
      <c r="CU27" s="332"/>
      <c r="CV27" s="332"/>
      <c r="CW27" s="332"/>
      <c r="CX27" s="332"/>
      <c r="CY27" s="332"/>
      <c r="CZ27" s="332"/>
      <c r="DA27" s="333"/>
      <c r="DB27" s="341"/>
      <c r="DC27" s="332"/>
      <c r="DD27" s="332"/>
      <c r="DE27" s="332"/>
      <c r="DF27" s="332"/>
      <c r="DG27" s="332"/>
      <c r="DH27" s="332"/>
      <c r="DI27" s="332"/>
      <c r="DJ27" s="332"/>
      <c r="DK27" s="332"/>
      <c r="DL27" s="332"/>
      <c r="DM27" s="333"/>
      <c r="DN27" s="344" t="s">
        <v>124</v>
      </c>
      <c r="DO27" s="345"/>
      <c r="DP27" s="345"/>
      <c r="DQ27" s="345"/>
      <c r="DR27" s="345"/>
      <c r="DS27" s="345"/>
      <c r="DT27" s="345"/>
      <c r="DU27" s="345"/>
      <c r="DV27" s="345"/>
      <c r="DW27" s="345"/>
      <c r="DX27" s="345"/>
      <c r="DY27" s="346"/>
      <c r="DZ27" s="344" t="s">
        <v>125</v>
      </c>
      <c r="EA27" s="345"/>
      <c r="EB27" s="345"/>
      <c r="EC27" s="345"/>
      <c r="ED27" s="345"/>
      <c r="EE27" s="345"/>
      <c r="EF27" s="345"/>
      <c r="EG27" s="345"/>
      <c r="EH27" s="345"/>
      <c r="EI27" s="345"/>
      <c r="EJ27" s="345"/>
      <c r="EK27" s="346"/>
      <c r="EL27" s="344" t="s">
        <v>126</v>
      </c>
      <c r="EM27" s="345"/>
      <c r="EN27" s="345"/>
      <c r="EO27" s="345"/>
      <c r="EP27" s="345"/>
      <c r="EQ27" s="345"/>
      <c r="ER27" s="345"/>
      <c r="ES27" s="345"/>
      <c r="ET27" s="345"/>
      <c r="EU27" s="345"/>
      <c r="EV27" s="345"/>
      <c r="EW27" s="346"/>
      <c r="EX27" s="341"/>
      <c r="EY27" s="332"/>
      <c r="EZ27" s="332"/>
      <c r="FA27" s="332"/>
      <c r="FB27" s="332"/>
      <c r="FC27" s="332"/>
      <c r="FD27" s="332"/>
      <c r="FE27" s="332"/>
      <c r="FF27" s="332"/>
      <c r="FG27" s="332"/>
      <c r="FH27" s="332"/>
      <c r="FI27" s="332"/>
    </row>
    <row r="28" spans="1:165" ht="12" thickBot="1" x14ac:dyDescent="0.25">
      <c r="A28" s="310" t="s">
        <v>10</v>
      </c>
      <c r="B28" s="310"/>
      <c r="C28" s="310"/>
      <c r="D28" s="310"/>
      <c r="E28" s="310"/>
      <c r="F28" s="310"/>
      <c r="G28" s="311"/>
      <c r="H28" s="310" t="s">
        <v>11</v>
      </c>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1"/>
      <c r="CL28" s="312" t="s">
        <v>12</v>
      </c>
      <c r="CM28" s="313"/>
      <c r="CN28" s="313"/>
      <c r="CO28" s="313"/>
      <c r="CP28" s="313"/>
      <c r="CQ28" s="313"/>
      <c r="CR28" s="313"/>
      <c r="CS28" s="314"/>
      <c r="CT28" s="312" t="s">
        <v>13</v>
      </c>
      <c r="CU28" s="313"/>
      <c r="CV28" s="313"/>
      <c r="CW28" s="313"/>
      <c r="CX28" s="313"/>
      <c r="CY28" s="313"/>
      <c r="CZ28" s="313"/>
      <c r="DA28" s="314"/>
      <c r="DB28" s="312" t="s">
        <v>317</v>
      </c>
      <c r="DC28" s="313"/>
      <c r="DD28" s="313"/>
      <c r="DE28" s="313"/>
      <c r="DF28" s="313"/>
      <c r="DG28" s="313"/>
      <c r="DH28" s="313"/>
      <c r="DI28" s="313"/>
      <c r="DJ28" s="313"/>
      <c r="DK28" s="313"/>
      <c r="DL28" s="313"/>
      <c r="DM28" s="314"/>
      <c r="DN28" s="312" t="s">
        <v>14</v>
      </c>
      <c r="DO28" s="313"/>
      <c r="DP28" s="313"/>
      <c r="DQ28" s="313"/>
      <c r="DR28" s="313"/>
      <c r="DS28" s="313"/>
      <c r="DT28" s="313"/>
      <c r="DU28" s="313"/>
      <c r="DV28" s="313"/>
      <c r="DW28" s="313"/>
      <c r="DX28" s="313"/>
      <c r="DY28" s="314"/>
      <c r="DZ28" s="312" t="s">
        <v>15</v>
      </c>
      <c r="EA28" s="313"/>
      <c r="EB28" s="313"/>
      <c r="EC28" s="313"/>
      <c r="ED28" s="313"/>
      <c r="EE28" s="313"/>
      <c r="EF28" s="313"/>
      <c r="EG28" s="313"/>
      <c r="EH28" s="313"/>
      <c r="EI28" s="313"/>
      <c r="EJ28" s="313"/>
      <c r="EK28" s="314"/>
      <c r="EL28" s="312" t="s">
        <v>16</v>
      </c>
      <c r="EM28" s="313"/>
      <c r="EN28" s="313"/>
      <c r="EO28" s="313"/>
      <c r="EP28" s="313"/>
      <c r="EQ28" s="313"/>
      <c r="ER28" s="313"/>
      <c r="ES28" s="313"/>
      <c r="ET28" s="313"/>
      <c r="EU28" s="313"/>
      <c r="EV28" s="313"/>
      <c r="EW28" s="314"/>
      <c r="EX28" s="312" t="s">
        <v>17</v>
      </c>
      <c r="EY28" s="313"/>
      <c r="EZ28" s="313"/>
      <c r="FA28" s="313"/>
      <c r="FB28" s="313"/>
      <c r="FC28" s="313"/>
      <c r="FD28" s="313"/>
      <c r="FE28" s="313"/>
      <c r="FF28" s="313"/>
      <c r="FG28" s="313"/>
      <c r="FH28" s="313"/>
      <c r="FI28" s="313"/>
    </row>
    <row r="29" spans="1:165" ht="12" customHeight="1" x14ac:dyDescent="0.2">
      <c r="A29" s="254" t="s">
        <v>153</v>
      </c>
      <c r="B29" s="254"/>
      <c r="C29" s="254"/>
      <c r="D29" s="254"/>
      <c r="E29" s="254"/>
      <c r="F29" s="254"/>
      <c r="G29" s="255"/>
      <c r="H29" s="308" t="s">
        <v>154</v>
      </c>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9"/>
      <c r="CL29" s="315" t="s">
        <v>155</v>
      </c>
      <c r="CM29" s="316"/>
      <c r="CN29" s="316"/>
      <c r="CO29" s="316"/>
      <c r="CP29" s="316"/>
      <c r="CQ29" s="316"/>
      <c r="CR29" s="316"/>
      <c r="CS29" s="317"/>
      <c r="CT29" s="318" t="s">
        <v>36</v>
      </c>
      <c r="CU29" s="316"/>
      <c r="CV29" s="316"/>
      <c r="CW29" s="316"/>
      <c r="CX29" s="316"/>
      <c r="CY29" s="316"/>
      <c r="CZ29" s="316"/>
      <c r="DA29" s="317"/>
      <c r="DB29" s="318"/>
      <c r="DC29" s="316"/>
      <c r="DD29" s="316"/>
      <c r="DE29" s="316"/>
      <c r="DF29" s="316"/>
      <c r="DG29" s="316"/>
      <c r="DH29" s="316"/>
      <c r="DI29" s="316"/>
      <c r="DJ29" s="316"/>
      <c r="DK29" s="316"/>
      <c r="DL29" s="316"/>
      <c r="DM29" s="317"/>
      <c r="DN29" s="319">
        <v>0</v>
      </c>
      <c r="DO29" s="320"/>
      <c r="DP29" s="320"/>
      <c r="DQ29" s="320"/>
      <c r="DR29" s="320"/>
      <c r="DS29" s="320"/>
      <c r="DT29" s="320"/>
      <c r="DU29" s="320"/>
      <c r="DV29" s="320"/>
      <c r="DW29" s="320"/>
      <c r="DX29" s="320"/>
      <c r="DY29" s="321"/>
      <c r="DZ29" s="319">
        <v>0</v>
      </c>
      <c r="EA29" s="320"/>
      <c r="EB29" s="320"/>
      <c r="EC29" s="320"/>
      <c r="ED29" s="320"/>
      <c r="EE29" s="320"/>
      <c r="EF29" s="320"/>
      <c r="EG29" s="320"/>
      <c r="EH29" s="320"/>
      <c r="EI29" s="320"/>
      <c r="EJ29" s="320"/>
      <c r="EK29" s="321"/>
      <c r="EL29" s="319">
        <v>0</v>
      </c>
      <c r="EM29" s="320"/>
      <c r="EN29" s="320"/>
      <c r="EO29" s="320"/>
      <c r="EP29" s="320"/>
      <c r="EQ29" s="320"/>
      <c r="ER29" s="320"/>
      <c r="ES29" s="320"/>
      <c r="ET29" s="320"/>
      <c r="EU29" s="320"/>
      <c r="EV29" s="320"/>
      <c r="EW29" s="321"/>
      <c r="EX29" s="319"/>
      <c r="EY29" s="320"/>
      <c r="EZ29" s="320"/>
      <c r="FA29" s="320"/>
      <c r="FB29" s="320"/>
      <c r="FC29" s="320"/>
      <c r="FD29" s="320"/>
      <c r="FE29" s="320"/>
      <c r="FF29" s="320"/>
      <c r="FG29" s="320"/>
      <c r="FH29" s="320"/>
      <c r="FI29" s="322"/>
    </row>
    <row r="30" spans="1:165" ht="24" customHeight="1" x14ac:dyDescent="0.2">
      <c r="A30" s="254" t="s">
        <v>156</v>
      </c>
      <c r="B30" s="254"/>
      <c r="C30" s="254"/>
      <c r="D30" s="254"/>
      <c r="E30" s="254"/>
      <c r="F30" s="254"/>
      <c r="G30" s="255"/>
      <c r="H30" s="306" t="s">
        <v>140</v>
      </c>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259" t="s">
        <v>157</v>
      </c>
      <c r="CM30" s="254"/>
      <c r="CN30" s="254"/>
      <c r="CO30" s="254"/>
      <c r="CP30" s="254"/>
      <c r="CQ30" s="254"/>
      <c r="CR30" s="254"/>
      <c r="CS30" s="255"/>
      <c r="CT30" s="260" t="s">
        <v>36</v>
      </c>
      <c r="CU30" s="254"/>
      <c r="CV30" s="254"/>
      <c r="CW30" s="254"/>
      <c r="CX30" s="254"/>
      <c r="CY30" s="254"/>
      <c r="CZ30" s="254"/>
      <c r="DA30" s="255"/>
      <c r="DB30" s="260"/>
      <c r="DC30" s="254"/>
      <c r="DD30" s="254"/>
      <c r="DE30" s="254"/>
      <c r="DF30" s="254"/>
      <c r="DG30" s="254"/>
      <c r="DH30" s="254"/>
      <c r="DI30" s="254"/>
      <c r="DJ30" s="254"/>
      <c r="DK30" s="254"/>
      <c r="DL30" s="254"/>
      <c r="DM30" s="255"/>
      <c r="DN30" s="261">
        <v>0</v>
      </c>
      <c r="DO30" s="262"/>
      <c r="DP30" s="262"/>
      <c r="DQ30" s="262"/>
      <c r="DR30" s="262"/>
      <c r="DS30" s="262"/>
      <c r="DT30" s="262"/>
      <c r="DU30" s="262"/>
      <c r="DV30" s="262"/>
      <c r="DW30" s="262"/>
      <c r="DX30" s="262"/>
      <c r="DY30" s="263"/>
      <c r="DZ30" s="261">
        <v>0</v>
      </c>
      <c r="EA30" s="262"/>
      <c r="EB30" s="262"/>
      <c r="EC30" s="262"/>
      <c r="ED30" s="262"/>
      <c r="EE30" s="262"/>
      <c r="EF30" s="262"/>
      <c r="EG30" s="262"/>
      <c r="EH30" s="262"/>
      <c r="EI30" s="262"/>
      <c r="EJ30" s="262"/>
      <c r="EK30" s="263"/>
      <c r="EL30" s="261">
        <v>0</v>
      </c>
      <c r="EM30" s="262"/>
      <c r="EN30" s="262"/>
      <c r="EO30" s="262"/>
      <c r="EP30" s="262"/>
      <c r="EQ30" s="262"/>
      <c r="ER30" s="262"/>
      <c r="ES30" s="262"/>
      <c r="ET30" s="262"/>
      <c r="EU30" s="262"/>
      <c r="EV30" s="262"/>
      <c r="EW30" s="263"/>
      <c r="EX30" s="261"/>
      <c r="EY30" s="262"/>
      <c r="EZ30" s="262"/>
      <c r="FA30" s="262"/>
      <c r="FB30" s="262"/>
      <c r="FC30" s="262"/>
      <c r="FD30" s="262"/>
      <c r="FE30" s="262"/>
      <c r="FF30" s="262"/>
      <c r="FG30" s="262"/>
      <c r="FH30" s="262"/>
      <c r="FI30" s="264"/>
    </row>
    <row r="31" spans="1:165" ht="12.75" customHeight="1" x14ac:dyDescent="0.2">
      <c r="A31" s="254" t="s">
        <v>158</v>
      </c>
      <c r="B31" s="254"/>
      <c r="C31" s="254"/>
      <c r="D31" s="254"/>
      <c r="E31" s="254"/>
      <c r="F31" s="254"/>
      <c r="G31" s="255"/>
      <c r="H31" s="306" t="s">
        <v>255</v>
      </c>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259" t="s">
        <v>159</v>
      </c>
      <c r="CM31" s="254"/>
      <c r="CN31" s="254"/>
      <c r="CO31" s="254"/>
      <c r="CP31" s="254"/>
      <c r="CQ31" s="254"/>
      <c r="CR31" s="254"/>
      <c r="CS31" s="255"/>
      <c r="CT31" s="260" t="s">
        <v>36</v>
      </c>
      <c r="CU31" s="254"/>
      <c r="CV31" s="254"/>
      <c r="CW31" s="254"/>
      <c r="CX31" s="254"/>
      <c r="CY31" s="254"/>
      <c r="CZ31" s="254"/>
      <c r="DA31" s="255"/>
      <c r="DB31" s="260"/>
      <c r="DC31" s="254"/>
      <c r="DD31" s="254"/>
      <c r="DE31" s="254"/>
      <c r="DF31" s="254"/>
      <c r="DG31" s="254"/>
      <c r="DH31" s="254"/>
      <c r="DI31" s="254"/>
      <c r="DJ31" s="254"/>
      <c r="DK31" s="254"/>
      <c r="DL31" s="254"/>
      <c r="DM31" s="255"/>
      <c r="DN31" s="261">
        <v>0</v>
      </c>
      <c r="DO31" s="262"/>
      <c r="DP31" s="262"/>
      <c r="DQ31" s="262"/>
      <c r="DR31" s="262"/>
      <c r="DS31" s="262"/>
      <c r="DT31" s="262"/>
      <c r="DU31" s="262"/>
      <c r="DV31" s="262"/>
      <c r="DW31" s="262"/>
      <c r="DX31" s="262"/>
      <c r="DY31" s="263"/>
      <c r="DZ31" s="261">
        <v>0</v>
      </c>
      <c r="EA31" s="262"/>
      <c r="EB31" s="262"/>
      <c r="EC31" s="262"/>
      <c r="ED31" s="262"/>
      <c r="EE31" s="262"/>
      <c r="EF31" s="262"/>
      <c r="EG31" s="262"/>
      <c r="EH31" s="262"/>
      <c r="EI31" s="262"/>
      <c r="EJ31" s="262"/>
      <c r="EK31" s="263"/>
      <c r="EL31" s="261">
        <v>0</v>
      </c>
      <c r="EM31" s="262"/>
      <c r="EN31" s="262"/>
      <c r="EO31" s="262"/>
      <c r="EP31" s="262"/>
      <c r="EQ31" s="262"/>
      <c r="ER31" s="262"/>
      <c r="ES31" s="262"/>
      <c r="ET31" s="262"/>
      <c r="EU31" s="262"/>
      <c r="EV31" s="262"/>
      <c r="EW31" s="263"/>
      <c r="EX31" s="261"/>
      <c r="EY31" s="262"/>
      <c r="EZ31" s="262"/>
      <c r="FA31" s="262"/>
      <c r="FB31" s="262"/>
      <c r="FC31" s="262"/>
      <c r="FD31" s="262"/>
      <c r="FE31" s="262"/>
      <c r="FF31" s="262"/>
      <c r="FG31" s="262"/>
      <c r="FH31" s="262"/>
      <c r="FI31" s="264"/>
    </row>
    <row r="32" spans="1:165" x14ac:dyDescent="0.2">
      <c r="A32" s="254" t="s">
        <v>160</v>
      </c>
      <c r="B32" s="254"/>
      <c r="C32" s="254"/>
      <c r="D32" s="254"/>
      <c r="E32" s="254"/>
      <c r="F32" s="254"/>
      <c r="G32" s="255"/>
      <c r="H32" s="308" t="s">
        <v>161</v>
      </c>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259" t="s">
        <v>162</v>
      </c>
      <c r="CM32" s="254"/>
      <c r="CN32" s="254"/>
      <c r="CO32" s="254"/>
      <c r="CP32" s="254"/>
      <c r="CQ32" s="254"/>
      <c r="CR32" s="254"/>
      <c r="CS32" s="255"/>
      <c r="CT32" s="260" t="s">
        <v>36</v>
      </c>
      <c r="CU32" s="254"/>
      <c r="CV32" s="254"/>
      <c r="CW32" s="254"/>
      <c r="CX32" s="254"/>
      <c r="CY32" s="254"/>
      <c r="CZ32" s="254"/>
      <c r="DA32" s="255"/>
      <c r="DB32" s="260"/>
      <c r="DC32" s="254"/>
      <c r="DD32" s="254"/>
      <c r="DE32" s="254"/>
      <c r="DF32" s="254"/>
      <c r="DG32" s="254"/>
      <c r="DH32" s="254"/>
      <c r="DI32" s="254"/>
      <c r="DJ32" s="254"/>
      <c r="DK32" s="254"/>
      <c r="DL32" s="254"/>
      <c r="DM32" s="255"/>
      <c r="DN32" s="261">
        <f>DN33+DN35</f>
        <v>3168361</v>
      </c>
      <c r="DO32" s="262"/>
      <c r="DP32" s="262"/>
      <c r="DQ32" s="262"/>
      <c r="DR32" s="262"/>
      <c r="DS32" s="262"/>
      <c r="DT32" s="262"/>
      <c r="DU32" s="262"/>
      <c r="DV32" s="262"/>
      <c r="DW32" s="262"/>
      <c r="DX32" s="262"/>
      <c r="DY32" s="263"/>
      <c r="DZ32" s="261">
        <f>DZ33+DZ35</f>
        <v>3168361</v>
      </c>
      <c r="EA32" s="262"/>
      <c r="EB32" s="262"/>
      <c r="EC32" s="262"/>
      <c r="ED32" s="262"/>
      <c r="EE32" s="262"/>
      <c r="EF32" s="262"/>
      <c r="EG32" s="262"/>
      <c r="EH32" s="262"/>
      <c r="EI32" s="262"/>
      <c r="EJ32" s="262"/>
      <c r="EK32" s="263"/>
      <c r="EL32" s="261">
        <f>EL33+EL35</f>
        <v>3168361</v>
      </c>
      <c r="EM32" s="262"/>
      <c r="EN32" s="262"/>
      <c r="EO32" s="262"/>
      <c r="EP32" s="262"/>
      <c r="EQ32" s="262"/>
      <c r="ER32" s="262"/>
      <c r="ES32" s="262"/>
      <c r="ET32" s="262"/>
      <c r="EU32" s="262"/>
      <c r="EV32" s="262"/>
      <c r="EW32" s="263"/>
      <c r="EX32" s="261"/>
      <c r="EY32" s="262"/>
      <c r="EZ32" s="262"/>
      <c r="FA32" s="262"/>
      <c r="FB32" s="262"/>
      <c r="FC32" s="262"/>
      <c r="FD32" s="262"/>
      <c r="FE32" s="262"/>
      <c r="FF32" s="262"/>
      <c r="FG32" s="262"/>
      <c r="FH32" s="262"/>
      <c r="FI32" s="264"/>
    </row>
    <row r="33" spans="1:165" ht="24" customHeight="1" x14ac:dyDescent="0.2">
      <c r="A33" s="254" t="s">
        <v>163</v>
      </c>
      <c r="B33" s="254"/>
      <c r="C33" s="254"/>
      <c r="D33" s="254"/>
      <c r="E33" s="254"/>
      <c r="F33" s="254"/>
      <c r="G33" s="255"/>
      <c r="H33" s="306" t="s">
        <v>140</v>
      </c>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259" t="s">
        <v>164</v>
      </c>
      <c r="CM33" s="254"/>
      <c r="CN33" s="254"/>
      <c r="CO33" s="254"/>
      <c r="CP33" s="254"/>
      <c r="CQ33" s="254"/>
      <c r="CR33" s="254"/>
      <c r="CS33" s="255"/>
      <c r="CT33" s="260" t="s">
        <v>36</v>
      </c>
      <c r="CU33" s="254"/>
      <c r="CV33" s="254"/>
      <c r="CW33" s="254"/>
      <c r="CX33" s="254"/>
      <c r="CY33" s="254"/>
      <c r="CZ33" s="254"/>
      <c r="DA33" s="255"/>
      <c r="DB33" s="260"/>
      <c r="DC33" s="254"/>
      <c r="DD33" s="254"/>
      <c r="DE33" s="254"/>
      <c r="DF33" s="254"/>
      <c r="DG33" s="254"/>
      <c r="DH33" s="254"/>
      <c r="DI33" s="254"/>
      <c r="DJ33" s="254"/>
      <c r="DK33" s="254"/>
      <c r="DL33" s="254"/>
      <c r="DM33" s="255"/>
      <c r="DN33" s="261">
        <v>0</v>
      </c>
      <c r="DO33" s="262"/>
      <c r="DP33" s="262"/>
      <c r="DQ33" s="262"/>
      <c r="DR33" s="262"/>
      <c r="DS33" s="262"/>
      <c r="DT33" s="262"/>
      <c r="DU33" s="262"/>
      <c r="DV33" s="262"/>
      <c r="DW33" s="262"/>
      <c r="DX33" s="262"/>
      <c r="DY33" s="263"/>
      <c r="DZ33" s="261">
        <v>0</v>
      </c>
      <c r="EA33" s="262"/>
      <c r="EB33" s="262"/>
      <c r="EC33" s="262"/>
      <c r="ED33" s="262"/>
      <c r="EE33" s="262"/>
      <c r="EF33" s="262"/>
      <c r="EG33" s="262"/>
      <c r="EH33" s="262"/>
      <c r="EI33" s="262"/>
      <c r="EJ33" s="262"/>
      <c r="EK33" s="263"/>
      <c r="EL33" s="261">
        <v>0</v>
      </c>
      <c r="EM33" s="262"/>
      <c r="EN33" s="262"/>
      <c r="EO33" s="262"/>
      <c r="EP33" s="262"/>
      <c r="EQ33" s="262"/>
      <c r="ER33" s="262"/>
      <c r="ES33" s="262"/>
      <c r="ET33" s="262"/>
      <c r="EU33" s="262"/>
      <c r="EV33" s="262"/>
      <c r="EW33" s="263"/>
      <c r="EX33" s="261"/>
      <c r="EY33" s="262"/>
      <c r="EZ33" s="262"/>
      <c r="FA33" s="262"/>
      <c r="FB33" s="262"/>
      <c r="FC33" s="262"/>
      <c r="FD33" s="262"/>
      <c r="FE33" s="262"/>
      <c r="FF33" s="262"/>
      <c r="FG33" s="262"/>
      <c r="FH33" s="262"/>
      <c r="FI33" s="264"/>
    </row>
    <row r="34" spans="1:165" ht="24" customHeight="1" x14ac:dyDescent="0.2">
      <c r="A34" s="254"/>
      <c r="B34" s="254"/>
      <c r="C34" s="254"/>
      <c r="D34" s="254"/>
      <c r="E34" s="254"/>
      <c r="F34" s="254"/>
      <c r="G34" s="255"/>
      <c r="H34" s="256" t="s">
        <v>321</v>
      </c>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8"/>
      <c r="CL34" s="259" t="s">
        <v>327</v>
      </c>
      <c r="CM34" s="254"/>
      <c r="CN34" s="254"/>
      <c r="CO34" s="254"/>
      <c r="CP34" s="254"/>
      <c r="CQ34" s="254"/>
      <c r="CR34" s="254"/>
      <c r="CS34" s="255"/>
      <c r="CT34" s="260"/>
      <c r="CU34" s="254"/>
      <c r="CV34" s="254"/>
      <c r="CW34" s="254"/>
      <c r="CX34" s="254"/>
      <c r="CY34" s="254"/>
      <c r="CZ34" s="254"/>
      <c r="DA34" s="255"/>
      <c r="DB34" s="260"/>
      <c r="DC34" s="254"/>
      <c r="DD34" s="254"/>
      <c r="DE34" s="254"/>
      <c r="DF34" s="254"/>
      <c r="DG34" s="254"/>
      <c r="DH34" s="254"/>
      <c r="DI34" s="254"/>
      <c r="DJ34" s="254"/>
      <c r="DK34" s="254"/>
      <c r="DL34" s="254"/>
      <c r="DM34" s="255"/>
      <c r="DN34" s="261">
        <v>0</v>
      </c>
      <c r="DO34" s="262"/>
      <c r="DP34" s="262"/>
      <c r="DQ34" s="262"/>
      <c r="DR34" s="262"/>
      <c r="DS34" s="262"/>
      <c r="DT34" s="262"/>
      <c r="DU34" s="262"/>
      <c r="DV34" s="262"/>
      <c r="DW34" s="262"/>
      <c r="DX34" s="262"/>
      <c r="DY34" s="263"/>
      <c r="DZ34" s="261">
        <v>0</v>
      </c>
      <c r="EA34" s="262"/>
      <c r="EB34" s="262"/>
      <c r="EC34" s="262"/>
      <c r="ED34" s="262"/>
      <c r="EE34" s="262"/>
      <c r="EF34" s="262"/>
      <c r="EG34" s="262"/>
      <c r="EH34" s="262"/>
      <c r="EI34" s="262"/>
      <c r="EJ34" s="262"/>
      <c r="EK34" s="263"/>
      <c r="EL34" s="261">
        <v>0</v>
      </c>
      <c r="EM34" s="262"/>
      <c r="EN34" s="262"/>
      <c r="EO34" s="262"/>
      <c r="EP34" s="262"/>
      <c r="EQ34" s="262"/>
      <c r="ER34" s="262"/>
      <c r="ES34" s="262"/>
      <c r="ET34" s="262"/>
      <c r="EU34" s="262"/>
      <c r="EV34" s="262"/>
      <c r="EW34" s="263"/>
      <c r="EX34" s="261"/>
      <c r="EY34" s="262"/>
      <c r="EZ34" s="262"/>
      <c r="FA34" s="262"/>
      <c r="FB34" s="262"/>
      <c r="FC34" s="262"/>
      <c r="FD34" s="262"/>
      <c r="FE34" s="262"/>
      <c r="FF34" s="262"/>
      <c r="FG34" s="262"/>
      <c r="FH34" s="262"/>
      <c r="FI34" s="264"/>
    </row>
    <row r="35" spans="1:165" x14ac:dyDescent="0.2">
      <c r="A35" s="254" t="s">
        <v>165</v>
      </c>
      <c r="B35" s="254"/>
      <c r="C35" s="254"/>
      <c r="D35" s="254"/>
      <c r="E35" s="254"/>
      <c r="F35" s="254"/>
      <c r="G35" s="255"/>
      <c r="H35" s="306" t="s">
        <v>166</v>
      </c>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259" t="s">
        <v>167</v>
      </c>
      <c r="CM35" s="254"/>
      <c r="CN35" s="254"/>
      <c r="CO35" s="254"/>
      <c r="CP35" s="254"/>
      <c r="CQ35" s="254"/>
      <c r="CR35" s="254"/>
      <c r="CS35" s="255"/>
      <c r="CT35" s="260" t="s">
        <v>36</v>
      </c>
      <c r="CU35" s="254"/>
      <c r="CV35" s="254"/>
      <c r="CW35" s="254"/>
      <c r="CX35" s="254"/>
      <c r="CY35" s="254"/>
      <c r="CZ35" s="254"/>
      <c r="DA35" s="255"/>
      <c r="DB35" s="260"/>
      <c r="DC35" s="254"/>
      <c r="DD35" s="254"/>
      <c r="DE35" s="254"/>
      <c r="DF35" s="254"/>
      <c r="DG35" s="254"/>
      <c r="DH35" s="254"/>
      <c r="DI35" s="254"/>
      <c r="DJ35" s="254"/>
      <c r="DK35" s="254"/>
      <c r="DL35" s="254"/>
      <c r="DM35" s="255"/>
      <c r="DN35" s="261">
        <f>3206680-38319</f>
        <v>3168361</v>
      </c>
      <c r="DO35" s="262"/>
      <c r="DP35" s="262"/>
      <c r="DQ35" s="262"/>
      <c r="DR35" s="262"/>
      <c r="DS35" s="262"/>
      <c r="DT35" s="262"/>
      <c r="DU35" s="262"/>
      <c r="DV35" s="262"/>
      <c r="DW35" s="262"/>
      <c r="DX35" s="262"/>
      <c r="DY35" s="263"/>
      <c r="DZ35" s="261">
        <f>3206680-38319</f>
        <v>3168361</v>
      </c>
      <c r="EA35" s="262"/>
      <c r="EB35" s="262"/>
      <c r="EC35" s="262"/>
      <c r="ED35" s="262"/>
      <c r="EE35" s="262"/>
      <c r="EF35" s="262"/>
      <c r="EG35" s="262"/>
      <c r="EH35" s="262"/>
      <c r="EI35" s="262"/>
      <c r="EJ35" s="262"/>
      <c r="EK35" s="263"/>
      <c r="EL35" s="261">
        <f>3206680-38319</f>
        <v>3168361</v>
      </c>
      <c r="EM35" s="262"/>
      <c r="EN35" s="262"/>
      <c r="EO35" s="262"/>
      <c r="EP35" s="262"/>
      <c r="EQ35" s="262"/>
      <c r="ER35" s="262"/>
      <c r="ES35" s="262"/>
      <c r="ET35" s="262"/>
      <c r="EU35" s="262"/>
      <c r="EV35" s="262"/>
      <c r="EW35" s="263"/>
      <c r="EX35" s="261"/>
      <c r="EY35" s="262"/>
      <c r="EZ35" s="262"/>
      <c r="FA35" s="262"/>
      <c r="FB35" s="262"/>
      <c r="FC35" s="262"/>
      <c r="FD35" s="262"/>
      <c r="FE35" s="262"/>
      <c r="FF35" s="262"/>
      <c r="FG35" s="262"/>
      <c r="FH35" s="262"/>
      <c r="FI35" s="264"/>
    </row>
    <row r="36" spans="1:165" ht="24" customHeight="1" x14ac:dyDescent="0.2">
      <c r="A36" s="254" t="s">
        <v>11</v>
      </c>
      <c r="B36" s="254"/>
      <c r="C36" s="254"/>
      <c r="D36" s="254"/>
      <c r="E36" s="254"/>
      <c r="F36" s="254"/>
      <c r="G36" s="255"/>
      <c r="H36" s="303" t="s">
        <v>257</v>
      </c>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259" t="s">
        <v>168</v>
      </c>
      <c r="CM36" s="254"/>
      <c r="CN36" s="254"/>
      <c r="CO36" s="254"/>
      <c r="CP36" s="254"/>
      <c r="CQ36" s="254"/>
      <c r="CR36" s="254"/>
      <c r="CS36" s="255"/>
      <c r="CT36" s="260" t="s">
        <v>36</v>
      </c>
      <c r="CU36" s="254"/>
      <c r="CV36" s="254"/>
      <c r="CW36" s="254"/>
      <c r="CX36" s="254"/>
      <c r="CY36" s="254"/>
      <c r="CZ36" s="254"/>
      <c r="DA36" s="255"/>
      <c r="DB36" s="260"/>
      <c r="DC36" s="254"/>
      <c r="DD36" s="254"/>
      <c r="DE36" s="254"/>
      <c r="DF36" s="254"/>
      <c r="DG36" s="254"/>
      <c r="DH36" s="254"/>
      <c r="DI36" s="254"/>
      <c r="DJ36" s="254"/>
      <c r="DK36" s="254"/>
      <c r="DL36" s="254"/>
      <c r="DM36" s="255"/>
      <c r="DN36" s="261">
        <f>DN16+DN19+DN30+DN33</f>
        <v>14635240</v>
      </c>
      <c r="DO36" s="262"/>
      <c r="DP36" s="262"/>
      <c r="DQ36" s="262"/>
      <c r="DR36" s="262"/>
      <c r="DS36" s="262"/>
      <c r="DT36" s="262"/>
      <c r="DU36" s="262"/>
      <c r="DV36" s="262"/>
      <c r="DW36" s="262"/>
      <c r="DX36" s="262"/>
      <c r="DY36" s="263"/>
      <c r="DZ36" s="261">
        <f>DZ16+DZ19+DZ30+DZ33</f>
        <v>4933660</v>
      </c>
      <c r="EA36" s="262"/>
      <c r="EB36" s="262"/>
      <c r="EC36" s="262"/>
      <c r="ED36" s="262"/>
      <c r="EE36" s="262"/>
      <c r="EF36" s="262"/>
      <c r="EG36" s="262"/>
      <c r="EH36" s="262"/>
      <c r="EI36" s="262"/>
      <c r="EJ36" s="262"/>
      <c r="EK36" s="263"/>
      <c r="EL36" s="261">
        <f>EL16+EL19+EL30+EL33</f>
        <v>0</v>
      </c>
      <c r="EM36" s="262"/>
      <c r="EN36" s="262"/>
      <c r="EO36" s="262"/>
      <c r="EP36" s="262"/>
      <c r="EQ36" s="262"/>
      <c r="ER36" s="262"/>
      <c r="ES36" s="262"/>
      <c r="ET36" s="262"/>
      <c r="EU36" s="262"/>
      <c r="EV36" s="262"/>
      <c r="EW36" s="263"/>
      <c r="EX36" s="261"/>
      <c r="EY36" s="262"/>
      <c r="EZ36" s="262"/>
      <c r="FA36" s="262"/>
      <c r="FB36" s="262"/>
      <c r="FC36" s="262"/>
      <c r="FD36" s="262"/>
      <c r="FE36" s="262"/>
      <c r="FF36" s="262"/>
      <c r="FG36" s="262"/>
      <c r="FH36" s="262"/>
      <c r="FI36" s="264"/>
    </row>
    <row r="37" spans="1:165" x14ac:dyDescent="0.2">
      <c r="A37" s="288"/>
      <c r="B37" s="288"/>
      <c r="C37" s="288"/>
      <c r="D37" s="288"/>
      <c r="E37" s="288"/>
      <c r="F37" s="288"/>
      <c r="G37" s="289"/>
      <c r="H37" s="291" t="s">
        <v>169</v>
      </c>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3"/>
      <c r="CL37" s="294" t="s">
        <v>170</v>
      </c>
      <c r="CM37" s="288"/>
      <c r="CN37" s="288"/>
      <c r="CO37" s="288"/>
      <c r="CP37" s="288"/>
      <c r="CQ37" s="288"/>
      <c r="CR37" s="288"/>
      <c r="CS37" s="289"/>
      <c r="CT37" s="296"/>
      <c r="CU37" s="288"/>
      <c r="CV37" s="288"/>
      <c r="CW37" s="288"/>
      <c r="CX37" s="288"/>
      <c r="CY37" s="288"/>
      <c r="CZ37" s="288"/>
      <c r="DA37" s="289"/>
      <c r="DB37" s="296"/>
      <c r="DC37" s="288"/>
      <c r="DD37" s="288"/>
      <c r="DE37" s="288"/>
      <c r="DF37" s="288"/>
      <c r="DG37" s="288"/>
      <c r="DH37" s="288"/>
      <c r="DI37" s="288"/>
      <c r="DJ37" s="288"/>
      <c r="DK37" s="288"/>
      <c r="DL37" s="288"/>
      <c r="DM37" s="289"/>
      <c r="DN37" s="277"/>
      <c r="DO37" s="278"/>
      <c r="DP37" s="278"/>
      <c r="DQ37" s="278"/>
      <c r="DR37" s="278"/>
      <c r="DS37" s="278"/>
      <c r="DT37" s="278"/>
      <c r="DU37" s="278"/>
      <c r="DV37" s="278"/>
      <c r="DW37" s="278"/>
      <c r="DX37" s="278"/>
      <c r="DY37" s="297"/>
      <c r="DZ37" s="277"/>
      <c r="EA37" s="278"/>
      <c r="EB37" s="278"/>
      <c r="EC37" s="278"/>
      <c r="ED37" s="278"/>
      <c r="EE37" s="278"/>
      <c r="EF37" s="278"/>
      <c r="EG37" s="278"/>
      <c r="EH37" s="278"/>
      <c r="EI37" s="278"/>
      <c r="EJ37" s="278"/>
      <c r="EK37" s="297"/>
      <c r="EL37" s="277"/>
      <c r="EM37" s="278"/>
      <c r="EN37" s="278"/>
      <c r="EO37" s="278"/>
      <c r="EP37" s="278"/>
      <c r="EQ37" s="278"/>
      <c r="ER37" s="278"/>
      <c r="ES37" s="278"/>
      <c r="ET37" s="278"/>
      <c r="EU37" s="278"/>
      <c r="EV37" s="278"/>
      <c r="EW37" s="297"/>
      <c r="EX37" s="277"/>
      <c r="EY37" s="278"/>
      <c r="EZ37" s="278"/>
      <c r="FA37" s="278"/>
      <c r="FB37" s="278"/>
      <c r="FC37" s="278"/>
      <c r="FD37" s="278"/>
      <c r="FE37" s="278"/>
      <c r="FF37" s="278"/>
      <c r="FG37" s="278"/>
      <c r="FH37" s="278"/>
      <c r="FI37" s="279"/>
    </row>
    <row r="38" spans="1:165" x14ac:dyDescent="0.2">
      <c r="A38" s="273"/>
      <c r="B38" s="273"/>
      <c r="C38" s="273"/>
      <c r="D38" s="273"/>
      <c r="E38" s="273"/>
      <c r="F38" s="273"/>
      <c r="G38" s="290"/>
      <c r="H38" s="283"/>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305"/>
      <c r="CM38" s="273"/>
      <c r="CN38" s="273"/>
      <c r="CO38" s="273"/>
      <c r="CP38" s="273"/>
      <c r="CQ38" s="273"/>
      <c r="CR38" s="273"/>
      <c r="CS38" s="290"/>
      <c r="CT38" s="302"/>
      <c r="CU38" s="273"/>
      <c r="CV38" s="273"/>
      <c r="CW38" s="273"/>
      <c r="CX38" s="273"/>
      <c r="CY38" s="273"/>
      <c r="CZ38" s="273"/>
      <c r="DA38" s="290"/>
      <c r="DB38" s="302"/>
      <c r="DC38" s="273"/>
      <c r="DD38" s="273"/>
      <c r="DE38" s="273"/>
      <c r="DF38" s="273"/>
      <c r="DG38" s="273"/>
      <c r="DH38" s="273"/>
      <c r="DI38" s="273"/>
      <c r="DJ38" s="273"/>
      <c r="DK38" s="273"/>
      <c r="DL38" s="273"/>
      <c r="DM38" s="290"/>
      <c r="DN38" s="299"/>
      <c r="DO38" s="276"/>
      <c r="DP38" s="276"/>
      <c r="DQ38" s="276"/>
      <c r="DR38" s="276"/>
      <c r="DS38" s="276"/>
      <c r="DT38" s="276"/>
      <c r="DU38" s="276"/>
      <c r="DV38" s="276"/>
      <c r="DW38" s="276"/>
      <c r="DX38" s="276"/>
      <c r="DY38" s="300"/>
      <c r="DZ38" s="299"/>
      <c r="EA38" s="276"/>
      <c r="EB38" s="276"/>
      <c r="EC38" s="276"/>
      <c r="ED38" s="276"/>
      <c r="EE38" s="276"/>
      <c r="EF38" s="276"/>
      <c r="EG38" s="276"/>
      <c r="EH38" s="276"/>
      <c r="EI38" s="276"/>
      <c r="EJ38" s="276"/>
      <c r="EK38" s="300"/>
      <c r="EL38" s="299"/>
      <c r="EM38" s="276"/>
      <c r="EN38" s="276"/>
      <c r="EO38" s="276"/>
      <c r="EP38" s="276"/>
      <c r="EQ38" s="276"/>
      <c r="ER38" s="276"/>
      <c r="ES38" s="276"/>
      <c r="ET38" s="276"/>
      <c r="EU38" s="276"/>
      <c r="EV38" s="276"/>
      <c r="EW38" s="300"/>
      <c r="EX38" s="299"/>
      <c r="EY38" s="276"/>
      <c r="EZ38" s="276"/>
      <c r="FA38" s="276"/>
      <c r="FB38" s="276"/>
      <c r="FC38" s="276"/>
      <c r="FD38" s="276"/>
      <c r="FE38" s="276"/>
      <c r="FF38" s="276"/>
      <c r="FG38" s="276"/>
      <c r="FH38" s="276"/>
      <c r="FI38" s="301"/>
    </row>
    <row r="39" spans="1:165" ht="24" customHeight="1" x14ac:dyDescent="0.2">
      <c r="A39" s="254" t="s">
        <v>12</v>
      </c>
      <c r="B39" s="254"/>
      <c r="C39" s="254"/>
      <c r="D39" s="254"/>
      <c r="E39" s="254"/>
      <c r="F39" s="254"/>
      <c r="G39" s="255"/>
      <c r="H39" s="303" t="s">
        <v>171</v>
      </c>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259" t="s">
        <v>172</v>
      </c>
      <c r="CM39" s="254"/>
      <c r="CN39" s="254"/>
      <c r="CO39" s="254"/>
      <c r="CP39" s="254"/>
      <c r="CQ39" s="254"/>
      <c r="CR39" s="254"/>
      <c r="CS39" s="255"/>
      <c r="CT39" s="260" t="s">
        <v>36</v>
      </c>
      <c r="CU39" s="254"/>
      <c r="CV39" s="254"/>
      <c r="CW39" s="254"/>
      <c r="CX39" s="254"/>
      <c r="CY39" s="254"/>
      <c r="CZ39" s="254"/>
      <c r="DA39" s="255"/>
      <c r="DB39" s="260"/>
      <c r="DC39" s="254"/>
      <c r="DD39" s="254"/>
      <c r="DE39" s="254"/>
      <c r="DF39" s="254"/>
      <c r="DG39" s="254"/>
      <c r="DH39" s="254"/>
      <c r="DI39" s="254"/>
      <c r="DJ39" s="254"/>
      <c r="DK39" s="254"/>
      <c r="DL39" s="254"/>
      <c r="DM39" s="255"/>
      <c r="DN39" s="261">
        <f>DN35</f>
        <v>3168361</v>
      </c>
      <c r="DO39" s="262"/>
      <c r="DP39" s="262"/>
      <c r="DQ39" s="262"/>
      <c r="DR39" s="262"/>
      <c r="DS39" s="262"/>
      <c r="DT39" s="262"/>
      <c r="DU39" s="262"/>
      <c r="DV39" s="262"/>
      <c r="DW39" s="262"/>
      <c r="DX39" s="262"/>
      <c r="DY39" s="263"/>
      <c r="DZ39" s="261">
        <f>DZ35</f>
        <v>3168361</v>
      </c>
      <c r="EA39" s="262"/>
      <c r="EB39" s="262"/>
      <c r="EC39" s="262"/>
      <c r="ED39" s="262"/>
      <c r="EE39" s="262"/>
      <c r="EF39" s="262"/>
      <c r="EG39" s="262"/>
      <c r="EH39" s="262"/>
      <c r="EI39" s="262"/>
      <c r="EJ39" s="262"/>
      <c r="EK39" s="263"/>
      <c r="EL39" s="261">
        <f>EL35</f>
        <v>3168361</v>
      </c>
      <c r="EM39" s="262"/>
      <c r="EN39" s="262"/>
      <c r="EO39" s="262"/>
      <c r="EP39" s="262"/>
      <c r="EQ39" s="262"/>
      <c r="ER39" s="262"/>
      <c r="ES39" s="262"/>
      <c r="ET39" s="262"/>
      <c r="EU39" s="262"/>
      <c r="EV39" s="262"/>
      <c r="EW39" s="263"/>
      <c r="EX39" s="261"/>
      <c r="EY39" s="262"/>
      <c r="EZ39" s="262"/>
      <c r="FA39" s="262"/>
      <c r="FB39" s="262"/>
      <c r="FC39" s="262"/>
      <c r="FD39" s="262"/>
      <c r="FE39" s="262"/>
      <c r="FF39" s="262"/>
      <c r="FG39" s="262"/>
      <c r="FH39" s="262"/>
      <c r="FI39" s="264"/>
    </row>
    <row r="40" spans="1:165" x14ac:dyDescent="0.2">
      <c r="A40" s="288"/>
      <c r="B40" s="288"/>
      <c r="C40" s="288"/>
      <c r="D40" s="288"/>
      <c r="E40" s="288"/>
      <c r="F40" s="288"/>
      <c r="G40" s="289"/>
      <c r="H40" s="291" t="s">
        <v>169</v>
      </c>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3"/>
      <c r="CL40" s="294" t="s">
        <v>173</v>
      </c>
      <c r="CM40" s="288"/>
      <c r="CN40" s="288"/>
      <c r="CO40" s="288"/>
      <c r="CP40" s="288"/>
      <c r="CQ40" s="288"/>
      <c r="CR40" s="288"/>
      <c r="CS40" s="289"/>
      <c r="CT40" s="296"/>
      <c r="CU40" s="288"/>
      <c r="CV40" s="288"/>
      <c r="CW40" s="288"/>
      <c r="CX40" s="288"/>
      <c r="CY40" s="288"/>
      <c r="CZ40" s="288"/>
      <c r="DA40" s="289"/>
      <c r="DB40" s="296"/>
      <c r="DC40" s="288"/>
      <c r="DD40" s="288"/>
      <c r="DE40" s="288"/>
      <c r="DF40" s="288"/>
      <c r="DG40" s="288"/>
      <c r="DH40" s="288"/>
      <c r="DI40" s="288"/>
      <c r="DJ40" s="288"/>
      <c r="DK40" s="288"/>
      <c r="DL40" s="288"/>
      <c r="DM40" s="289"/>
      <c r="DN40" s="277"/>
      <c r="DO40" s="278"/>
      <c r="DP40" s="278"/>
      <c r="DQ40" s="278"/>
      <c r="DR40" s="278"/>
      <c r="DS40" s="278"/>
      <c r="DT40" s="278"/>
      <c r="DU40" s="278"/>
      <c r="DV40" s="278"/>
      <c r="DW40" s="278"/>
      <c r="DX40" s="278"/>
      <c r="DY40" s="297"/>
      <c r="DZ40" s="277"/>
      <c r="EA40" s="278"/>
      <c r="EB40" s="278"/>
      <c r="EC40" s="278"/>
      <c r="ED40" s="278"/>
      <c r="EE40" s="278"/>
      <c r="EF40" s="278"/>
      <c r="EG40" s="278"/>
      <c r="EH40" s="278"/>
      <c r="EI40" s="278"/>
      <c r="EJ40" s="278"/>
      <c r="EK40" s="297"/>
      <c r="EL40" s="277"/>
      <c r="EM40" s="278"/>
      <c r="EN40" s="278"/>
      <c r="EO40" s="278"/>
      <c r="EP40" s="278"/>
      <c r="EQ40" s="278"/>
      <c r="ER40" s="278"/>
      <c r="ES40" s="278"/>
      <c r="ET40" s="278"/>
      <c r="EU40" s="278"/>
      <c r="EV40" s="278"/>
      <c r="EW40" s="297"/>
      <c r="EX40" s="277"/>
      <c r="EY40" s="278"/>
      <c r="EZ40" s="278"/>
      <c r="FA40" s="278"/>
      <c r="FB40" s="278"/>
      <c r="FC40" s="278"/>
      <c r="FD40" s="278"/>
      <c r="FE40" s="278"/>
      <c r="FF40" s="278"/>
      <c r="FG40" s="278"/>
      <c r="FH40" s="278"/>
      <c r="FI40" s="279"/>
    </row>
    <row r="41" spans="1:165" ht="12" thickBot="1" x14ac:dyDescent="0.25">
      <c r="A41" s="273"/>
      <c r="B41" s="273"/>
      <c r="C41" s="273"/>
      <c r="D41" s="273"/>
      <c r="E41" s="273"/>
      <c r="F41" s="273"/>
      <c r="G41" s="290"/>
      <c r="H41" s="283"/>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95"/>
      <c r="CM41" s="286"/>
      <c r="CN41" s="286"/>
      <c r="CO41" s="286"/>
      <c r="CP41" s="286"/>
      <c r="CQ41" s="286"/>
      <c r="CR41" s="286"/>
      <c r="CS41" s="287"/>
      <c r="CT41" s="285"/>
      <c r="CU41" s="286"/>
      <c r="CV41" s="286"/>
      <c r="CW41" s="286"/>
      <c r="CX41" s="286"/>
      <c r="CY41" s="286"/>
      <c r="CZ41" s="286"/>
      <c r="DA41" s="287"/>
      <c r="DB41" s="285"/>
      <c r="DC41" s="286"/>
      <c r="DD41" s="286"/>
      <c r="DE41" s="286"/>
      <c r="DF41" s="286"/>
      <c r="DG41" s="286"/>
      <c r="DH41" s="286"/>
      <c r="DI41" s="286"/>
      <c r="DJ41" s="286"/>
      <c r="DK41" s="286"/>
      <c r="DL41" s="286"/>
      <c r="DM41" s="287"/>
      <c r="DN41" s="280"/>
      <c r="DO41" s="281"/>
      <c r="DP41" s="281"/>
      <c r="DQ41" s="281"/>
      <c r="DR41" s="281"/>
      <c r="DS41" s="281"/>
      <c r="DT41" s="281"/>
      <c r="DU41" s="281"/>
      <c r="DV41" s="281"/>
      <c r="DW41" s="281"/>
      <c r="DX41" s="281"/>
      <c r="DY41" s="298"/>
      <c r="DZ41" s="280"/>
      <c r="EA41" s="281"/>
      <c r="EB41" s="281"/>
      <c r="EC41" s="281"/>
      <c r="ED41" s="281"/>
      <c r="EE41" s="281"/>
      <c r="EF41" s="281"/>
      <c r="EG41" s="281"/>
      <c r="EH41" s="281"/>
      <c r="EI41" s="281"/>
      <c r="EJ41" s="281"/>
      <c r="EK41" s="298"/>
      <c r="EL41" s="280"/>
      <c r="EM41" s="281"/>
      <c r="EN41" s="281"/>
      <c r="EO41" s="281"/>
      <c r="EP41" s="281"/>
      <c r="EQ41" s="281"/>
      <c r="ER41" s="281"/>
      <c r="ES41" s="281"/>
      <c r="ET41" s="281"/>
      <c r="EU41" s="281"/>
      <c r="EV41" s="281"/>
      <c r="EW41" s="298"/>
      <c r="EX41" s="280"/>
      <c r="EY41" s="281"/>
      <c r="EZ41" s="281"/>
      <c r="FA41" s="281"/>
      <c r="FB41" s="281"/>
      <c r="FC41" s="281"/>
      <c r="FD41" s="281"/>
      <c r="FE41" s="281"/>
      <c r="FF41" s="281"/>
      <c r="FG41" s="281"/>
      <c r="FH41" s="281"/>
      <c r="FI41" s="282"/>
    </row>
    <row r="42" spans="1:165" ht="8.25" customHeight="1" x14ac:dyDescent="0.2"/>
    <row r="43" spans="1:165" x14ac:dyDescent="0.2">
      <c r="I43" s="42" t="s">
        <v>174</v>
      </c>
    </row>
    <row r="44" spans="1:165" x14ac:dyDescent="0.2">
      <c r="I44" s="42" t="s">
        <v>175</v>
      </c>
      <c r="AQ44" s="276" t="s">
        <v>550</v>
      </c>
      <c r="AR44" s="276"/>
      <c r="AS44" s="276"/>
      <c r="AT44" s="276"/>
      <c r="AU44" s="276"/>
      <c r="AV44" s="276"/>
      <c r="AW44" s="276"/>
      <c r="AX44" s="276"/>
      <c r="AY44" s="276"/>
      <c r="AZ44" s="276"/>
      <c r="BA44" s="276"/>
      <c r="BB44" s="276"/>
      <c r="BC44" s="276"/>
      <c r="BD44" s="276"/>
      <c r="BE44" s="276"/>
      <c r="BF44" s="276"/>
      <c r="BG44" s="276"/>
      <c r="BH44" s="276"/>
      <c r="BK44" s="276"/>
      <c r="BL44" s="276"/>
      <c r="BM44" s="276"/>
      <c r="BN44" s="276"/>
      <c r="BO44" s="276"/>
      <c r="BP44" s="276"/>
      <c r="BQ44" s="276"/>
      <c r="BR44" s="276"/>
      <c r="BS44" s="276"/>
      <c r="BT44" s="276"/>
      <c r="BU44" s="276"/>
      <c r="BV44" s="276"/>
      <c r="BY44" s="276" t="s">
        <v>553</v>
      </c>
      <c r="BZ44" s="276"/>
      <c r="CA44" s="276"/>
      <c r="CB44" s="276"/>
      <c r="CC44" s="276"/>
      <c r="CD44" s="276"/>
      <c r="CE44" s="276"/>
      <c r="CF44" s="276"/>
      <c r="CG44" s="276"/>
      <c r="CH44" s="276"/>
      <c r="CI44" s="276"/>
      <c r="CJ44" s="276"/>
      <c r="CK44" s="276"/>
      <c r="CL44" s="276"/>
      <c r="CM44" s="276"/>
      <c r="CN44" s="276"/>
      <c r="CO44" s="276"/>
      <c r="CP44" s="276"/>
      <c r="CQ44" s="276"/>
      <c r="CR44" s="276"/>
    </row>
    <row r="45" spans="1:165" s="43" customFormat="1" ht="10.5" customHeight="1" x14ac:dyDescent="0.15">
      <c r="AQ45" s="271" t="s">
        <v>176</v>
      </c>
      <c r="AR45" s="271"/>
      <c r="AS45" s="271"/>
      <c r="AT45" s="271"/>
      <c r="AU45" s="271"/>
      <c r="AV45" s="271"/>
      <c r="AW45" s="271"/>
      <c r="AX45" s="271"/>
      <c r="AY45" s="271"/>
      <c r="AZ45" s="271"/>
      <c r="BA45" s="271"/>
      <c r="BB45" s="271"/>
      <c r="BC45" s="271"/>
      <c r="BD45" s="271"/>
      <c r="BE45" s="271"/>
      <c r="BF45" s="271"/>
      <c r="BG45" s="271"/>
      <c r="BH45" s="271"/>
      <c r="BK45" s="271" t="s">
        <v>18</v>
      </c>
      <c r="BL45" s="271"/>
      <c r="BM45" s="271"/>
      <c r="BN45" s="271"/>
      <c r="BO45" s="271"/>
      <c r="BP45" s="271"/>
      <c r="BQ45" s="271"/>
      <c r="BR45" s="271"/>
      <c r="BS45" s="271"/>
      <c r="BT45" s="271"/>
      <c r="BU45" s="271"/>
      <c r="BV45" s="271"/>
      <c r="BY45" s="271" t="s">
        <v>19</v>
      </c>
      <c r="BZ45" s="271"/>
      <c r="CA45" s="271"/>
      <c r="CB45" s="271"/>
      <c r="CC45" s="271"/>
      <c r="CD45" s="271"/>
      <c r="CE45" s="271"/>
      <c r="CF45" s="271"/>
      <c r="CG45" s="271"/>
      <c r="CH45" s="271"/>
      <c r="CI45" s="271"/>
      <c r="CJ45" s="271"/>
      <c r="CK45" s="271"/>
      <c r="CL45" s="271"/>
      <c r="CM45" s="271"/>
      <c r="CN45" s="271"/>
      <c r="CO45" s="271"/>
      <c r="CP45" s="271"/>
      <c r="CQ45" s="271"/>
      <c r="CR45" s="271"/>
    </row>
    <row r="46" spans="1:165" x14ac:dyDescent="0.2">
      <c r="I46" s="42" t="s">
        <v>188</v>
      </c>
    </row>
    <row r="47" spans="1:165" x14ac:dyDescent="0.2">
      <c r="I47" s="42" t="s">
        <v>189</v>
      </c>
    </row>
    <row r="48" spans="1:165" x14ac:dyDescent="0.2">
      <c r="I48" s="42" t="s">
        <v>175</v>
      </c>
      <c r="AQ48" s="276" t="s">
        <v>551</v>
      </c>
      <c r="AR48" s="276"/>
      <c r="AS48" s="276"/>
      <c r="AT48" s="276"/>
      <c r="AU48" s="276"/>
      <c r="AV48" s="276"/>
      <c r="AW48" s="276"/>
      <c r="AX48" s="276"/>
      <c r="AY48" s="276"/>
      <c r="AZ48" s="276"/>
      <c r="BA48" s="276"/>
      <c r="BB48" s="276"/>
      <c r="BC48" s="276"/>
      <c r="BD48" s="276"/>
      <c r="BE48" s="276"/>
      <c r="BF48" s="276"/>
      <c r="BG48" s="276"/>
      <c r="BH48" s="276"/>
      <c r="BK48" s="276"/>
      <c r="BL48" s="276"/>
      <c r="BM48" s="276"/>
      <c r="BN48" s="276"/>
      <c r="BO48" s="276"/>
      <c r="BP48" s="276"/>
      <c r="BQ48" s="276"/>
      <c r="BR48" s="276"/>
      <c r="BS48" s="276"/>
      <c r="BT48" s="276"/>
      <c r="BU48" s="276"/>
      <c r="BV48" s="276"/>
      <c r="BY48" s="276" t="s">
        <v>552</v>
      </c>
      <c r="BZ48" s="276"/>
      <c r="CA48" s="276"/>
      <c r="CB48" s="276"/>
      <c r="CC48" s="276"/>
      <c r="CD48" s="276"/>
      <c r="CE48" s="276"/>
      <c r="CF48" s="276"/>
      <c r="CG48" s="276"/>
      <c r="CH48" s="276"/>
      <c r="CI48" s="276"/>
      <c r="CJ48" s="276"/>
      <c r="CK48" s="276"/>
      <c r="CL48" s="276"/>
      <c r="CM48" s="276"/>
      <c r="CN48" s="276"/>
      <c r="CO48" s="276"/>
      <c r="CP48" s="276"/>
      <c r="CQ48" s="276"/>
      <c r="CR48" s="276"/>
    </row>
    <row r="49" spans="1:165" s="43" customFormat="1" ht="10.5" customHeight="1" x14ac:dyDescent="0.15">
      <c r="AQ49" s="271" t="s">
        <v>176</v>
      </c>
      <c r="AR49" s="271"/>
      <c r="AS49" s="271"/>
      <c r="AT49" s="271"/>
      <c r="AU49" s="271"/>
      <c r="AV49" s="271"/>
      <c r="AW49" s="271"/>
      <c r="AX49" s="271"/>
      <c r="AY49" s="271"/>
      <c r="AZ49" s="271"/>
      <c r="BA49" s="271"/>
      <c r="BB49" s="271"/>
      <c r="BC49" s="271"/>
      <c r="BD49" s="271"/>
      <c r="BE49" s="271"/>
      <c r="BF49" s="271"/>
      <c r="BG49" s="271"/>
      <c r="BH49" s="271"/>
      <c r="BK49" s="271" t="s">
        <v>18</v>
      </c>
      <c r="BL49" s="271"/>
      <c r="BM49" s="271"/>
      <c r="BN49" s="271"/>
      <c r="BO49" s="271"/>
      <c r="BP49" s="271"/>
      <c r="BQ49" s="271"/>
      <c r="BR49" s="271"/>
      <c r="BS49" s="271"/>
      <c r="BT49" s="271"/>
      <c r="BU49" s="271"/>
      <c r="BV49" s="271"/>
      <c r="BY49" s="271" t="s">
        <v>19</v>
      </c>
      <c r="BZ49" s="271"/>
      <c r="CA49" s="271"/>
      <c r="CB49" s="271"/>
      <c r="CC49" s="271"/>
      <c r="CD49" s="271"/>
      <c r="CE49" s="271"/>
      <c r="CF49" s="271"/>
      <c r="CG49" s="271"/>
      <c r="CH49" s="271"/>
      <c r="CI49" s="271"/>
      <c r="CJ49" s="271"/>
      <c r="CK49" s="271"/>
      <c r="CL49" s="271"/>
      <c r="CM49" s="271"/>
      <c r="CN49" s="271"/>
      <c r="CO49" s="271"/>
      <c r="CP49" s="271"/>
      <c r="CQ49" s="271"/>
      <c r="CR49" s="271"/>
    </row>
    <row r="50" spans="1:165" s="43" customFormat="1" ht="10.5" customHeight="1" x14ac:dyDescent="0.15">
      <c r="AQ50" s="44"/>
      <c r="AR50" s="44"/>
      <c r="AS50" s="44"/>
      <c r="AT50" s="44"/>
      <c r="AU50" s="44"/>
      <c r="AV50" s="44"/>
      <c r="AW50" s="44"/>
      <c r="AX50" s="44"/>
      <c r="AY50" s="44"/>
      <c r="AZ50" s="44"/>
      <c r="BA50" s="44"/>
      <c r="BB50" s="44"/>
      <c r="BC50" s="44"/>
      <c r="BD50" s="44"/>
      <c r="BE50" s="44"/>
      <c r="BF50" s="44"/>
      <c r="BG50" s="44"/>
      <c r="BH50" s="44"/>
      <c r="BK50" s="44"/>
      <c r="BL50" s="44"/>
      <c r="BM50" s="44"/>
      <c r="BN50" s="44"/>
      <c r="BO50" s="44"/>
      <c r="BP50" s="44"/>
      <c r="BQ50" s="44"/>
      <c r="BR50" s="44"/>
      <c r="BS50" s="44"/>
      <c r="BT50" s="44"/>
      <c r="BU50" s="44"/>
      <c r="BV50" s="44"/>
      <c r="BY50" s="44"/>
      <c r="BZ50" s="44"/>
      <c r="CA50" s="44"/>
      <c r="CB50" s="44"/>
      <c r="CC50" s="44"/>
      <c r="CD50" s="44"/>
      <c r="CE50" s="44"/>
      <c r="CF50" s="44"/>
      <c r="CG50" s="44"/>
      <c r="CH50" s="44"/>
      <c r="CI50" s="44"/>
      <c r="CJ50" s="44"/>
      <c r="CK50" s="44"/>
      <c r="CL50" s="44"/>
      <c r="CM50" s="44"/>
      <c r="CN50" s="44"/>
      <c r="CO50" s="44"/>
      <c r="CP50" s="44"/>
      <c r="CQ50" s="44"/>
      <c r="CR50" s="44"/>
    </row>
    <row r="51" spans="1:165" ht="12" customHeight="1" x14ac:dyDescent="0.2">
      <c r="I51" s="42" t="s">
        <v>177</v>
      </c>
      <c r="AM51" s="276" t="s">
        <v>551</v>
      </c>
      <c r="AN51" s="276"/>
      <c r="AO51" s="276"/>
      <c r="AP51" s="276"/>
      <c r="AQ51" s="276"/>
      <c r="AR51" s="276"/>
      <c r="AS51" s="276"/>
      <c r="AT51" s="276"/>
      <c r="AU51" s="276"/>
      <c r="AV51" s="276"/>
      <c r="AW51" s="276"/>
      <c r="AX51" s="276"/>
      <c r="AY51" s="276"/>
      <c r="AZ51" s="276"/>
      <c r="BA51" s="276"/>
      <c r="BB51" s="276"/>
      <c r="BC51" s="276"/>
      <c r="BD51" s="276"/>
      <c r="BG51" s="276" t="s">
        <v>552</v>
      </c>
      <c r="BH51" s="276"/>
      <c r="BI51" s="276"/>
      <c r="BJ51" s="276"/>
      <c r="BK51" s="276"/>
      <c r="BL51" s="276"/>
      <c r="BM51" s="276"/>
      <c r="BN51" s="276"/>
      <c r="BO51" s="276"/>
      <c r="BP51" s="276"/>
      <c r="BQ51" s="276"/>
      <c r="BR51" s="276"/>
      <c r="BS51" s="276"/>
      <c r="BT51" s="276"/>
      <c r="BU51" s="276"/>
      <c r="BV51" s="276"/>
      <c r="BW51" s="276"/>
      <c r="BX51" s="276"/>
      <c r="CA51" s="273" t="s">
        <v>554</v>
      </c>
      <c r="CB51" s="273"/>
      <c r="CC51" s="273"/>
      <c r="CD51" s="273"/>
      <c r="CE51" s="273"/>
      <c r="CF51" s="273"/>
      <c r="CG51" s="273"/>
      <c r="CH51" s="273"/>
      <c r="CI51" s="273"/>
      <c r="CJ51" s="273"/>
      <c r="CK51" s="273"/>
      <c r="CL51" s="273"/>
      <c r="CM51" s="273"/>
      <c r="CN51" s="273"/>
      <c r="CO51" s="273"/>
      <c r="CP51" s="273"/>
      <c r="CQ51" s="273"/>
      <c r="CR51" s="273"/>
    </row>
    <row r="52" spans="1:165" s="43" customFormat="1" ht="10.5" customHeight="1" x14ac:dyDescent="0.15">
      <c r="AM52" s="271" t="s">
        <v>176</v>
      </c>
      <c r="AN52" s="271"/>
      <c r="AO52" s="271"/>
      <c r="AP52" s="271"/>
      <c r="AQ52" s="271"/>
      <c r="AR52" s="271"/>
      <c r="AS52" s="271"/>
      <c r="AT52" s="271"/>
      <c r="AU52" s="271"/>
      <c r="AV52" s="271"/>
      <c r="AW52" s="271"/>
      <c r="AX52" s="271"/>
      <c r="AY52" s="271"/>
      <c r="AZ52" s="271"/>
      <c r="BA52" s="271"/>
      <c r="BB52" s="271"/>
      <c r="BC52" s="271"/>
      <c r="BD52" s="271"/>
      <c r="BG52" s="271" t="s">
        <v>178</v>
      </c>
      <c r="BH52" s="271"/>
      <c r="BI52" s="271"/>
      <c r="BJ52" s="271"/>
      <c r="BK52" s="271"/>
      <c r="BL52" s="271"/>
      <c r="BM52" s="271"/>
      <c r="BN52" s="271"/>
      <c r="BO52" s="271"/>
      <c r="BP52" s="271"/>
      <c r="BQ52" s="271"/>
      <c r="BR52" s="271"/>
      <c r="BS52" s="271"/>
      <c r="BT52" s="271"/>
      <c r="BU52" s="271"/>
      <c r="BV52" s="271"/>
      <c r="BW52" s="271"/>
      <c r="BX52" s="271"/>
      <c r="CA52" s="271" t="s">
        <v>179</v>
      </c>
      <c r="CB52" s="271"/>
      <c r="CC52" s="271"/>
      <c r="CD52" s="271"/>
      <c r="CE52" s="271"/>
      <c r="CF52" s="271"/>
      <c r="CG52" s="271"/>
      <c r="CH52" s="271"/>
      <c r="CI52" s="271"/>
      <c r="CJ52" s="271"/>
      <c r="CK52" s="271"/>
      <c r="CL52" s="271"/>
      <c r="CM52" s="271"/>
      <c r="CN52" s="271"/>
      <c r="CO52" s="271"/>
      <c r="CP52" s="271"/>
      <c r="CQ52" s="271"/>
      <c r="CR52" s="271"/>
    </row>
    <row r="53" spans="1:165" ht="12" customHeight="1" x14ac:dyDescent="0.2">
      <c r="I53" s="272" t="s">
        <v>20</v>
      </c>
      <c r="J53" s="272"/>
      <c r="K53" s="273" t="s">
        <v>555</v>
      </c>
      <c r="L53" s="273"/>
      <c r="M53" s="273"/>
      <c r="N53" s="274" t="s">
        <v>20</v>
      </c>
      <c r="O53" s="274"/>
      <c r="Q53" s="273" t="s">
        <v>342</v>
      </c>
      <c r="R53" s="273"/>
      <c r="S53" s="273"/>
      <c r="T53" s="273"/>
      <c r="U53" s="273"/>
      <c r="V53" s="273"/>
      <c r="W53" s="273"/>
      <c r="X53" s="273"/>
      <c r="Y53" s="273"/>
      <c r="Z53" s="273"/>
      <c r="AA53" s="273"/>
      <c r="AB53" s="273"/>
      <c r="AC53" s="273"/>
      <c r="AD53" s="273"/>
      <c r="AE53" s="273"/>
      <c r="AF53" s="272">
        <v>20</v>
      </c>
      <c r="AG53" s="272"/>
      <c r="AH53" s="272"/>
      <c r="AI53" s="275" t="s">
        <v>556</v>
      </c>
      <c r="AJ53" s="275"/>
      <c r="AK53" s="275"/>
      <c r="AL53" s="42" t="s">
        <v>4</v>
      </c>
    </row>
    <row r="54" spans="1:165" ht="12" customHeight="1" x14ac:dyDescent="0.2">
      <c r="D54" s="45"/>
      <c r="E54" s="45"/>
      <c r="F54" s="45"/>
      <c r="G54" s="45"/>
      <c r="H54" s="45"/>
      <c r="I54" s="46"/>
      <c r="J54" s="46"/>
      <c r="K54" s="47"/>
      <c r="L54" s="47"/>
      <c r="M54" s="47"/>
      <c r="N54" s="45"/>
      <c r="O54" s="45"/>
      <c r="P54" s="45"/>
      <c r="Q54" s="47"/>
      <c r="R54" s="47"/>
      <c r="S54" s="47"/>
      <c r="T54" s="47"/>
      <c r="U54" s="47"/>
      <c r="V54" s="47"/>
      <c r="W54" s="47"/>
      <c r="X54" s="47"/>
      <c r="Y54" s="47"/>
      <c r="Z54" s="47"/>
      <c r="AA54" s="47"/>
      <c r="AB54" s="47"/>
      <c r="AC54" s="47"/>
      <c r="AD54" s="47"/>
      <c r="AE54" s="47"/>
      <c r="AF54" s="48"/>
      <c r="AG54" s="48"/>
      <c r="AH54" s="48"/>
      <c r="AI54" s="49"/>
      <c r="AJ54" s="49"/>
      <c r="AK54" s="49"/>
    </row>
    <row r="55" spans="1:165" s="51" customFormat="1" ht="12" customHeight="1" x14ac:dyDescent="0.2">
      <c r="A55" s="50" t="s">
        <v>328</v>
      </c>
    </row>
    <row r="56" spans="1:165" s="51" customFormat="1" ht="51" customHeight="1" x14ac:dyDescent="0.2">
      <c r="A56" s="265" t="s">
        <v>329</v>
      </c>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row>
    <row r="57" spans="1:165" s="51" customFormat="1" ht="42" customHeight="1" x14ac:dyDescent="0.2">
      <c r="A57" s="267" t="s">
        <v>330</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c r="DF57" s="268"/>
      <c r="DG57" s="268"/>
      <c r="DH57" s="268"/>
      <c r="DI57" s="268"/>
      <c r="DJ57" s="268"/>
      <c r="DK57" s="268"/>
      <c r="DL57" s="268"/>
      <c r="DM57" s="268"/>
      <c r="DN57" s="268"/>
      <c r="DO57" s="268"/>
      <c r="DP57" s="268"/>
      <c r="DQ57" s="268"/>
      <c r="DR57" s="268"/>
      <c r="DS57" s="268"/>
      <c r="DT57" s="268"/>
      <c r="DU57" s="268"/>
      <c r="DV57" s="268"/>
      <c r="DW57" s="268"/>
      <c r="DX57" s="268"/>
      <c r="DY57" s="268"/>
      <c r="DZ57" s="268"/>
      <c r="EA57" s="268"/>
      <c r="EB57" s="268"/>
      <c r="EC57" s="268"/>
      <c r="ED57" s="268"/>
      <c r="EE57" s="268"/>
      <c r="EF57" s="268"/>
      <c r="EG57" s="268"/>
      <c r="EH57" s="268"/>
      <c r="EI57" s="268"/>
      <c r="EJ57" s="268"/>
      <c r="EK57" s="268"/>
      <c r="EL57" s="268"/>
      <c r="EM57" s="268"/>
      <c r="EN57" s="268"/>
      <c r="EO57" s="268"/>
      <c r="EP57" s="268"/>
      <c r="EQ57" s="268"/>
      <c r="ER57" s="268"/>
      <c r="ES57" s="268"/>
      <c r="ET57" s="268"/>
      <c r="EU57" s="268"/>
      <c r="EV57" s="268"/>
      <c r="EW57" s="268"/>
      <c r="EX57" s="268"/>
      <c r="EY57" s="268"/>
      <c r="EZ57" s="268"/>
      <c r="FA57" s="268"/>
      <c r="FB57" s="268"/>
      <c r="FC57" s="268"/>
      <c r="FD57" s="268"/>
      <c r="FE57" s="268"/>
      <c r="FF57" s="268"/>
      <c r="FG57" s="268"/>
      <c r="FH57" s="268"/>
      <c r="FI57" s="268"/>
    </row>
    <row r="58" spans="1:165" s="51" customFormat="1" ht="11.25" customHeight="1" x14ac:dyDescent="0.2">
      <c r="A58" s="269" t="s">
        <v>331</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c r="ED58" s="269"/>
      <c r="EE58" s="269"/>
      <c r="EF58" s="269"/>
      <c r="EG58" s="269"/>
      <c r="EH58" s="269"/>
      <c r="EI58" s="269"/>
      <c r="EJ58" s="269"/>
      <c r="EK58" s="269"/>
      <c r="EL58" s="269"/>
      <c r="EM58" s="269"/>
      <c r="EN58" s="269"/>
      <c r="EO58" s="269"/>
      <c r="EP58" s="269"/>
      <c r="EQ58" s="269"/>
      <c r="ER58" s="269"/>
      <c r="ES58" s="269"/>
      <c r="ET58" s="269"/>
      <c r="EU58" s="269"/>
      <c r="EV58" s="269"/>
      <c r="EW58" s="269"/>
      <c r="EX58" s="269"/>
      <c r="EY58" s="269"/>
      <c r="EZ58" s="269"/>
      <c r="FA58" s="269"/>
      <c r="FB58" s="269"/>
      <c r="FC58" s="269"/>
      <c r="FD58" s="269"/>
      <c r="FE58" s="269"/>
      <c r="FF58" s="269"/>
      <c r="FG58" s="269"/>
      <c r="FH58" s="269"/>
      <c r="FI58" s="269"/>
    </row>
    <row r="59" spans="1:165" s="51" customFormat="1" ht="11.25" customHeight="1" x14ac:dyDescent="0.2">
      <c r="A59" s="50" t="s">
        <v>332</v>
      </c>
    </row>
    <row r="60" spans="1:165" s="51" customFormat="1" ht="11.25" customHeight="1" x14ac:dyDescent="0.2">
      <c r="A60" s="50" t="s">
        <v>333</v>
      </c>
    </row>
    <row r="61" spans="1:165" s="51" customFormat="1" ht="11.25" customHeight="1" x14ac:dyDescent="0.2">
      <c r="A61" s="50" t="s">
        <v>334</v>
      </c>
    </row>
    <row r="62" spans="1:165" s="51" customFormat="1" ht="22.5" customHeight="1" x14ac:dyDescent="0.2">
      <c r="A62" s="265" t="s">
        <v>335</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c r="CD62" s="266"/>
      <c r="CE62" s="266"/>
      <c r="CF62" s="266"/>
      <c r="CG62" s="266"/>
      <c r="CH62" s="266"/>
      <c r="CI62" s="266"/>
      <c r="CJ62" s="266"/>
      <c r="CK62" s="266"/>
      <c r="CL62" s="266"/>
      <c r="CM62" s="266"/>
      <c r="CN62" s="266"/>
      <c r="CO62" s="266"/>
      <c r="CP62" s="266"/>
      <c r="CQ62" s="266"/>
      <c r="CR62" s="266"/>
      <c r="CS62" s="266"/>
      <c r="CT62" s="266"/>
      <c r="CU62" s="266"/>
      <c r="CV62" s="266"/>
      <c r="CW62" s="266"/>
      <c r="CX62" s="266"/>
      <c r="CY62" s="266"/>
      <c r="CZ62" s="266"/>
      <c r="DA62" s="266"/>
      <c r="DB62" s="266"/>
      <c r="DC62" s="266"/>
      <c r="DD62" s="266"/>
      <c r="DE62" s="266"/>
      <c r="DF62" s="266"/>
      <c r="DG62" s="266"/>
      <c r="DH62" s="266"/>
      <c r="DI62" s="266"/>
      <c r="DJ62" s="266"/>
      <c r="DK62" s="266"/>
      <c r="DL62" s="266"/>
      <c r="DM62" s="266"/>
      <c r="DN62" s="266"/>
      <c r="DO62" s="266"/>
      <c r="DP62" s="266"/>
      <c r="DQ62" s="266"/>
      <c r="DR62" s="266"/>
      <c r="DS62" s="266"/>
      <c r="DT62" s="266"/>
      <c r="DU62" s="266"/>
      <c r="DV62" s="266"/>
      <c r="DW62" s="266"/>
      <c r="DX62" s="266"/>
      <c r="DY62" s="266"/>
      <c r="DZ62" s="266"/>
      <c r="EA62" s="266"/>
      <c r="EB62" s="266"/>
      <c r="EC62" s="266"/>
      <c r="ED62" s="266"/>
      <c r="EE62" s="266"/>
      <c r="EF62" s="266"/>
      <c r="EG62" s="266"/>
      <c r="EH62" s="266"/>
      <c r="EI62" s="266"/>
      <c r="EJ62" s="266"/>
      <c r="EK62" s="266"/>
      <c r="EL62" s="266"/>
      <c r="EM62" s="266"/>
      <c r="EN62" s="266"/>
      <c r="EO62" s="266"/>
      <c r="EP62" s="266"/>
      <c r="EQ62" s="266"/>
      <c r="ER62" s="266"/>
      <c r="ES62" s="266"/>
      <c r="ET62" s="266"/>
      <c r="EU62" s="266"/>
      <c r="EV62" s="266"/>
      <c r="EW62" s="266"/>
      <c r="EX62" s="266"/>
      <c r="EY62" s="266"/>
      <c r="EZ62" s="266"/>
      <c r="FA62" s="266"/>
      <c r="FB62" s="266"/>
      <c r="FC62" s="266"/>
      <c r="FD62" s="266"/>
      <c r="FE62" s="266"/>
      <c r="FF62" s="266"/>
      <c r="FG62" s="266"/>
      <c r="FH62" s="266"/>
      <c r="FI62" s="266"/>
    </row>
    <row r="63" spans="1:165" ht="39" customHeight="1" x14ac:dyDescent="0.2">
      <c r="A63" s="270" t="s">
        <v>336</v>
      </c>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c r="EI63" s="270"/>
      <c r="EJ63" s="270"/>
      <c r="EK63" s="270"/>
      <c r="EL63" s="270"/>
      <c r="EM63" s="270"/>
      <c r="EN63" s="270"/>
      <c r="EO63" s="270"/>
      <c r="EP63" s="270"/>
      <c r="EQ63" s="270"/>
      <c r="ER63" s="270"/>
      <c r="ES63" s="270"/>
      <c r="ET63" s="270"/>
      <c r="EU63" s="270"/>
      <c r="EV63" s="270"/>
      <c r="EW63" s="270"/>
      <c r="EX63" s="270"/>
      <c r="EY63" s="270"/>
      <c r="EZ63" s="270"/>
      <c r="FA63" s="270"/>
      <c r="FB63" s="270"/>
      <c r="FC63" s="270"/>
      <c r="FD63" s="270"/>
      <c r="FE63" s="270"/>
      <c r="FF63" s="270"/>
      <c r="FG63" s="270"/>
      <c r="FH63" s="270"/>
      <c r="FI63" s="270"/>
    </row>
  </sheetData>
  <mergeCells count="351">
    <mergeCell ref="EX6:FI6"/>
    <mergeCell ref="A6:G6"/>
    <mergeCell ref="DZ7:EK7"/>
    <mergeCell ref="EL7:EW7"/>
    <mergeCell ref="EX7:FI7"/>
    <mergeCell ref="DZ4:EE4"/>
    <mergeCell ref="EF4:EH4"/>
    <mergeCell ref="EI4:EK4"/>
    <mergeCell ref="DZ6:EK6"/>
    <mergeCell ref="H6:CK6"/>
    <mergeCell ref="CL6:CS6"/>
    <mergeCell ref="CT6:DA6"/>
    <mergeCell ref="DB6:DM6"/>
    <mergeCell ref="DN6:DY6"/>
    <mergeCell ref="A7:G7"/>
    <mergeCell ref="H7:CK7"/>
    <mergeCell ref="CL7:CS7"/>
    <mergeCell ref="CT7:DA7"/>
    <mergeCell ref="DB7:DM7"/>
    <mergeCell ref="DN7:DY7"/>
    <mergeCell ref="EL6:EW6"/>
    <mergeCell ref="B1:FH1"/>
    <mergeCell ref="A3:G5"/>
    <mergeCell ref="H3:CK5"/>
    <mergeCell ref="CL3:CS5"/>
    <mergeCell ref="CT3:DA5"/>
    <mergeCell ref="DB3:DM5"/>
    <mergeCell ref="DN3:FI3"/>
    <mergeCell ref="DN4:DS4"/>
    <mergeCell ref="DT4:DV4"/>
    <mergeCell ref="DW4:DY4"/>
    <mergeCell ref="EX4:FI5"/>
    <mergeCell ref="DN5:DY5"/>
    <mergeCell ref="DZ5:EK5"/>
    <mergeCell ref="EL5:EW5"/>
    <mergeCell ref="EL4:EQ4"/>
    <mergeCell ref="ER4:ET4"/>
    <mergeCell ref="EU4:EW4"/>
    <mergeCell ref="DZ8:EK8"/>
    <mergeCell ref="EL8:EW8"/>
    <mergeCell ref="EX8:FI8"/>
    <mergeCell ref="A9:G9"/>
    <mergeCell ref="H9:CK9"/>
    <mergeCell ref="CL9:CS9"/>
    <mergeCell ref="CT9:DA9"/>
    <mergeCell ref="DB9:DM9"/>
    <mergeCell ref="DN9:DY9"/>
    <mergeCell ref="DZ9:EK9"/>
    <mergeCell ref="EL9:EW9"/>
    <mergeCell ref="EX9:FI9"/>
    <mergeCell ref="A8:G8"/>
    <mergeCell ref="H8:CK8"/>
    <mergeCell ref="CL8:CS8"/>
    <mergeCell ref="CT8:DA8"/>
    <mergeCell ref="DB8:DM8"/>
    <mergeCell ref="DN8:DY8"/>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L11:EW11"/>
    <mergeCell ref="EX11:FI11"/>
    <mergeCell ref="A12:G12"/>
    <mergeCell ref="H12:CK12"/>
    <mergeCell ref="CL12:CS12"/>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L15:EW15"/>
    <mergeCell ref="EX15:FI15"/>
    <mergeCell ref="A16:G16"/>
    <mergeCell ref="H16:CK16"/>
    <mergeCell ref="CL16:CS16"/>
    <mergeCell ref="CT16:DA16"/>
    <mergeCell ref="DB16:DM16"/>
    <mergeCell ref="DN16:DY16"/>
    <mergeCell ref="DZ16:EK16"/>
    <mergeCell ref="EL16:EW16"/>
    <mergeCell ref="EX16:FI16"/>
    <mergeCell ref="A17:G17"/>
    <mergeCell ref="H17:CK17"/>
    <mergeCell ref="CL17:CS17"/>
    <mergeCell ref="CT17:DA17"/>
    <mergeCell ref="DB17:DM17"/>
    <mergeCell ref="DN17:DY17"/>
    <mergeCell ref="DZ17:EK17"/>
    <mergeCell ref="EL17:EW17"/>
    <mergeCell ref="EX17:FI17"/>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L19:EW19"/>
    <mergeCell ref="EX19:FI19"/>
    <mergeCell ref="A20:G20"/>
    <mergeCell ref="H20:CK20"/>
    <mergeCell ref="CL20:CS20"/>
    <mergeCell ref="CT20:DA20"/>
    <mergeCell ref="DB20:DM20"/>
    <mergeCell ref="DN20:DY20"/>
    <mergeCell ref="DZ20:EK20"/>
    <mergeCell ref="EL20:EW20"/>
    <mergeCell ref="EX20:FI20"/>
    <mergeCell ref="A22:G22"/>
    <mergeCell ref="H22:CK22"/>
    <mergeCell ref="CL22:CS22"/>
    <mergeCell ref="CT22:DA22"/>
    <mergeCell ref="DB22:DM22"/>
    <mergeCell ref="DN22:DY22"/>
    <mergeCell ref="DZ22:EK22"/>
    <mergeCell ref="EL22:EW22"/>
    <mergeCell ref="EX22:FI22"/>
    <mergeCell ref="DZ23:EK23"/>
    <mergeCell ref="EL23:EW23"/>
    <mergeCell ref="EX23:FI23"/>
    <mergeCell ref="A24:G24"/>
    <mergeCell ref="H24:CK24"/>
    <mergeCell ref="CL24:CS24"/>
    <mergeCell ref="CT24:DA24"/>
    <mergeCell ref="DB24:DM24"/>
    <mergeCell ref="DN24:DY24"/>
    <mergeCell ref="DZ24:EK24"/>
    <mergeCell ref="A23:G23"/>
    <mergeCell ref="H23:CK23"/>
    <mergeCell ref="CL23:CS23"/>
    <mergeCell ref="CT23:DA23"/>
    <mergeCell ref="DB23:DM23"/>
    <mergeCell ref="DN23:DY23"/>
    <mergeCell ref="EL24:EW24"/>
    <mergeCell ref="EX24:FI24"/>
    <mergeCell ref="A25:G27"/>
    <mergeCell ref="H25:CK27"/>
    <mergeCell ref="CL25:CS27"/>
    <mergeCell ref="CT25:DA27"/>
    <mergeCell ref="DB25:DM27"/>
    <mergeCell ref="DN25:FI25"/>
    <mergeCell ref="DN26:DS26"/>
    <mergeCell ref="DT26:DV26"/>
    <mergeCell ref="EU26:EW26"/>
    <mergeCell ref="EX26:FI27"/>
    <mergeCell ref="DN27:DY27"/>
    <mergeCell ref="DZ27:EK27"/>
    <mergeCell ref="EL27:EW27"/>
    <mergeCell ref="EL26:EQ26"/>
    <mergeCell ref="ER26:ET26"/>
    <mergeCell ref="DN29:DY29"/>
    <mergeCell ref="DZ29:EK29"/>
    <mergeCell ref="EL29:EW29"/>
    <mergeCell ref="EX29:FI29"/>
    <mergeCell ref="DW26:DY26"/>
    <mergeCell ref="DZ26:EE26"/>
    <mergeCell ref="EF26:EH26"/>
    <mergeCell ref="EI26:EK26"/>
    <mergeCell ref="DN28:DY28"/>
    <mergeCell ref="DZ28:EK28"/>
    <mergeCell ref="EL28:EW28"/>
    <mergeCell ref="EX28:FI28"/>
    <mergeCell ref="H28:CK28"/>
    <mergeCell ref="CL28:CS28"/>
    <mergeCell ref="CT28:DA28"/>
    <mergeCell ref="DB28:DM28"/>
    <mergeCell ref="A30:G30"/>
    <mergeCell ref="H30:CK30"/>
    <mergeCell ref="CL30:CS30"/>
    <mergeCell ref="CT30:DA30"/>
    <mergeCell ref="DB30:DM30"/>
    <mergeCell ref="A29:G29"/>
    <mergeCell ref="H29:CK29"/>
    <mergeCell ref="CL29:CS29"/>
    <mergeCell ref="CT29:DA29"/>
    <mergeCell ref="DB29:DM29"/>
    <mergeCell ref="A28:G28"/>
    <mergeCell ref="DN30:DY30"/>
    <mergeCell ref="DZ30:EK30"/>
    <mergeCell ref="EL30:EW30"/>
    <mergeCell ref="EX30:FI30"/>
    <mergeCell ref="A31:G31"/>
    <mergeCell ref="H31:CK31"/>
    <mergeCell ref="CL31:CS31"/>
    <mergeCell ref="CT31:DA31"/>
    <mergeCell ref="DB31:DM31"/>
    <mergeCell ref="DN31:DY31"/>
    <mergeCell ref="DZ31:EK31"/>
    <mergeCell ref="EL31:EW31"/>
    <mergeCell ref="EX31:FI31"/>
    <mergeCell ref="A32:G32"/>
    <mergeCell ref="H32:CK32"/>
    <mergeCell ref="CL32:CS32"/>
    <mergeCell ref="CT32:DA32"/>
    <mergeCell ref="DB32:DM32"/>
    <mergeCell ref="DN32:DY32"/>
    <mergeCell ref="DZ32:EK32"/>
    <mergeCell ref="EL32:EW32"/>
    <mergeCell ref="EX32:FI32"/>
    <mergeCell ref="DZ33:EK33"/>
    <mergeCell ref="EL33:EW33"/>
    <mergeCell ref="EX33:FI33"/>
    <mergeCell ref="A34:G34"/>
    <mergeCell ref="H34:CK34"/>
    <mergeCell ref="CL34:CS34"/>
    <mergeCell ref="CT34:DA34"/>
    <mergeCell ref="DB34:DM34"/>
    <mergeCell ref="DN34:DY34"/>
    <mergeCell ref="DZ34:EK34"/>
    <mergeCell ref="A33:G33"/>
    <mergeCell ref="H33:CK33"/>
    <mergeCell ref="CL33:CS33"/>
    <mergeCell ref="CT33:DA33"/>
    <mergeCell ref="DB33:DM33"/>
    <mergeCell ref="DN33:DY33"/>
    <mergeCell ref="EL34:EW34"/>
    <mergeCell ref="EX34:FI34"/>
    <mergeCell ref="A35:G35"/>
    <mergeCell ref="H35:CK35"/>
    <mergeCell ref="CL35:CS35"/>
    <mergeCell ref="CT35:DA35"/>
    <mergeCell ref="DB35:DM35"/>
    <mergeCell ref="DN35:DY35"/>
    <mergeCell ref="DZ35:EK35"/>
    <mergeCell ref="EL35:EW35"/>
    <mergeCell ref="EX35:FI35"/>
    <mergeCell ref="A36:G36"/>
    <mergeCell ref="H36:CK36"/>
    <mergeCell ref="CL36:CS36"/>
    <mergeCell ref="CT36:DA36"/>
    <mergeCell ref="DB36:DM36"/>
    <mergeCell ref="DN36:DY36"/>
    <mergeCell ref="DZ36:EK36"/>
    <mergeCell ref="EL36:EW36"/>
    <mergeCell ref="EX36:FI36"/>
    <mergeCell ref="A40:G41"/>
    <mergeCell ref="H40:CK40"/>
    <mergeCell ref="CL40:CS41"/>
    <mergeCell ref="CT40:DA41"/>
    <mergeCell ref="DB40:DM40"/>
    <mergeCell ref="DN40:DY41"/>
    <mergeCell ref="DZ37:EK38"/>
    <mergeCell ref="EL37:EW38"/>
    <mergeCell ref="EX37:FI38"/>
    <mergeCell ref="H38:CK38"/>
    <mergeCell ref="DB38:DM38"/>
    <mergeCell ref="A39:G39"/>
    <mergeCell ref="H39:CK39"/>
    <mergeCell ref="CL39:CS39"/>
    <mergeCell ref="CT39:DA39"/>
    <mergeCell ref="DB39:DM39"/>
    <mergeCell ref="A37:G38"/>
    <mergeCell ref="H37:CK37"/>
    <mergeCell ref="CL37:CS38"/>
    <mergeCell ref="CT37:DA38"/>
    <mergeCell ref="DB37:DM37"/>
    <mergeCell ref="DN37:DY38"/>
    <mergeCell ref="DZ40:EK41"/>
    <mergeCell ref="EL40:EW41"/>
    <mergeCell ref="EX40:FI41"/>
    <mergeCell ref="H41:CK41"/>
    <mergeCell ref="DB41:DM41"/>
    <mergeCell ref="AQ44:BH44"/>
    <mergeCell ref="BK44:BV44"/>
    <mergeCell ref="BY44:CR44"/>
    <mergeCell ref="DN39:DY39"/>
    <mergeCell ref="DZ39:EK39"/>
    <mergeCell ref="EL39:EW39"/>
    <mergeCell ref="EX39:FI39"/>
    <mergeCell ref="AQ49:BH49"/>
    <mergeCell ref="BK49:BV49"/>
    <mergeCell ref="BY49:CR49"/>
    <mergeCell ref="AM51:BD51"/>
    <mergeCell ref="BG51:BX51"/>
    <mergeCell ref="CA51:CR51"/>
    <mergeCell ref="AQ45:BH45"/>
    <mergeCell ref="BK45:BV45"/>
    <mergeCell ref="BY45:CR45"/>
    <mergeCell ref="AQ48:BH48"/>
    <mergeCell ref="BK48:BV48"/>
    <mergeCell ref="BY48:CR48"/>
    <mergeCell ref="A56:FI56"/>
    <mergeCell ref="A57:FI57"/>
    <mergeCell ref="A58:FI58"/>
    <mergeCell ref="A62:FI62"/>
    <mergeCell ref="A63:FI63"/>
    <mergeCell ref="AM52:BD52"/>
    <mergeCell ref="BG52:BX52"/>
    <mergeCell ref="CA52:CR52"/>
    <mergeCell ref="I53:J53"/>
    <mergeCell ref="K53:M53"/>
    <mergeCell ref="N53:O53"/>
    <mergeCell ref="Q53:AE53"/>
    <mergeCell ref="AF53:AH53"/>
    <mergeCell ref="AI53:AK53"/>
    <mergeCell ref="A21:G21"/>
    <mergeCell ref="H21:CK21"/>
    <mergeCell ref="CL21:CS21"/>
    <mergeCell ref="CT21:DA21"/>
    <mergeCell ref="DB21:DM21"/>
    <mergeCell ref="DN21:DY21"/>
    <mergeCell ref="DZ21:EK21"/>
    <mergeCell ref="EL21:EW21"/>
    <mergeCell ref="EX21:FI21"/>
  </mergeCells>
  <pageMargins left="0.47244094488188981" right="0.39370078740157483" top="0.70866141732283472" bottom="0.31496062992125984" header="0.19685039370078741" footer="0.19685039370078741"/>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2288A-2725-428C-B8CD-7195CADAE08E}">
  <dimension ref="A1:DI19"/>
  <sheetViews>
    <sheetView view="pageBreakPreview" zoomScaleNormal="100" zoomScaleSheetLayoutView="100" workbookViewId="0">
      <selection activeCell="DJ54" sqref="DI54:DJ54"/>
    </sheetView>
  </sheetViews>
  <sheetFormatPr defaultColWidth="0.85546875" defaultRowHeight="12" customHeight="1" x14ac:dyDescent="0.25"/>
  <cols>
    <col min="1" max="54" width="0.85546875" style="62"/>
    <col min="55" max="55" width="2.5703125" style="62" customWidth="1"/>
    <col min="56" max="56" width="0.85546875" style="62"/>
    <col min="57" max="57" width="0.85546875" style="62" customWidth="1"/>
    <col min="58" max="69" width="0.85546875" style="62"/>
    <col min="70" max="70" width="1.42578125" style="62" customWidth="1"/>
    <col min="71" max="105" width="0.85546875" style="62"/>
    <col min="106" max="106" width="1.85546875" style="62" customWidth="1"/>
    <col min="107" max="110" width="0.85546875" style="62"/>
    <col min="111" max="111" width="14.5703125" style="62" customWidth="1"/>
    <col min="112" max="112" width="12.85546875" style="62" customWidth="1"/>
    <col min="113" max="113" width="13.28515625" style="62" customWidth="1"/>
    <col min="114" max="310" width="0.85546875" style="62"/>
    <col min="311" max="311" width="2.5703125" style="62" customWidth="1"/>
    <col min="312" max="325" width="0.85546875" style="62"/>
    <col min="326" max="326" width="1.42578125" style="62" customWidth="1"/>
    <col min="327" max="361" width="0.85546875" style="62"/>
    <col min="362" max="362" width="1.85546875" style="62" customWidth="1"/>
    <col min="363" max="366" width="0.85546875" style="62"/>
    <col min="367" max="367" width="14.5703125" style="62" customWidth="1"/>
    <col min="368" max="368" width="12.85546875" style="62" customWidth="1"/>
    <col min="369" max="369" width="13.28515625" style="62" customWidth="1"/>
    <col min="370" max="566" width="0.85546875" style="62"/>
    <col min="567" max="567" width="2.5703125" style="62" customWidth="1"/>
    <col min="568" max="581" width="0.85546875" style="62"/>
    <col min="582" max="582" width="1.42578125" style="62" customWidth="1"/>
    <col min="583" max="617" width="0.85546875" style="62"/>
    <col min="618" max="618" width="1.85546875" style="62" customWidth="1"/>
    <col min="619" max="622" width="0.85546875" style="62"/>
    <col min="623" max="623" width="14.5703125" style="62" customWidth="1"/>
    <col min="624" max="624" width="12.85546875" style="62" customWidth="1"/>
    <col min="625" max="625" width="13.28515625" style="62" customWidth="1"/>
    <col min="626" max="822" width="0.85546875" style="62"/>
    <col min="823" max="823" width="2.5703125" style="62" customWidth="1"/>
    <col min="824" max="837" width="0.85546875" style="62"/>
    <col min="838" max="838" width="1.42578125" style="62" customWidth="1"/>
    <col min="839" max="873" width="0.85546875" style="62"/>
    <col min="874" max="874" width="1.85546875" style="62" customWidth="1"/>
    <col min="875" max="878" width="0.85546875" style="62"/>
    <col min="879" max="879" width="14.5703125" style="62" customWidth="1"/>
    <col min="880" max="880" width="12.85546875" style="62" customWidth="1"/>
    <col min="881" max="881" width="13.28515625" style="62" customWidth="1"/>
    <col min="882" max="1078" width="0.85546875" style="62"/>
    <col min="1079" max="1079" width="2.5703125" style="62" customWidth="1"/>
    <col min="1080" max="1093" width="0.85546875" style="62"/>
    <col min="1094" max="1094" width="1.42578125" style="62" customWidth="1"/>
    <col min="1095" max="1129" width="0.85546875" style="62"/>
    <col min="1130" max="1130" width="1.85546875" style="62" customWidth="1"/>
    <col min="1131" max="1134" width="0.85546875" style="62"/>
    <col min="1135" max="1135" width="14.5703125" style="62" customWidth="1"/>
    <col min="1136" max="1136" width="12.85546875" style="62" customWidth="1"/>
    <col min="1137" max="1137" width="13.28515625" style="62" customWidth="1"/>
    <col min="1138" max="1334" width="0.85546875" style="62"/>
    <col min="1335" max="1335" width="2.5703125" style="62" customWidth="1"/>
    <col min="1336" max="1349" width="0.85546875" style="62"/>
    <col min="1350" max="1350" width="1.42578125" style="62" customWidth="1"/>
    <col min="1351" max="1385" width="0.85546875" style="62"/>
    <col min="1386" max="1386" width="1.85546875" style="62" customWidth="1"/>
    <col min="1387" max="1390" width="0.85546875" style="62"/>
    <col min="1391" max="1391" width="14.5703125" style="62" customWidth="1"/>
    <col min="1392" max="1392" width="12.85546875" style="62" customWidth="1"/>
    <col min="1393" max="1393" width="13.28515625" style="62" customWidth="1"/>
    <col min="1394" max="1590" width="0.85546875" style="62"/>
    <col min="1591" max="1591" width="2.5703125" style="62" customWidth="1"/>
    <col min="1592" max="1605" width="0.85546875" style="62"/>
    <col min="1606" max="1606" width="1.42578125" style="62" customWidth="1"/>
    <col min="1607" max="1641" width="0.85546875" style="62"/>
    <col min="1642" max="1642" width="1.85546875" style="62" customWidth="1"/>
    <col min="1643" max="1646" width="0.85546875" style="62"/>
    <col min="1647" max="1647" width="14.5703125" style="62" customWidth="1"/>
    <col min="1648" max="1648" width="12.85546875" style="62" customWidth="1"/>
    <col min="1649" max="1649" width="13.28515625" style="62" customWidth="1"/>
    <col min="1650" max="1846" width="0.85546875" style="62"/>
    <col min="1847" max="1847" width="2.5703125" style="62" customWidth="1"/>
    <col min="1848" max="1861" width="0.85546875" style="62"/>
    <col min="1862" max="1862" width="1.42578125" style="62" customWidth="1"/>
    <col min="1863" max="1897" width="0.85546875" style="62"/>
    <col min="1898" max="1898" width="1.85546875" style="62" customWidth="1"/>
    <col min="1899" max="1902" width="0.85546875" style="62"/>
    <col min="1903" max="1903" width="14.5703125" style="62" customWidth="1"/>
    <col min="1904" max="1904" width="12.85546875" style="62" customWidth="1"/>
    <col min="1905" max="1905" width="13.28515625" style="62" customWidth="1"/>
    <col min="1906" max="2102" width="0.85546875" style="62"/>
    <col min="2103" max="2103" width="2.5703125" style="62" customWidth="1"/>
    <col min="2104" max="2117" width="0.85546875" style="62"/>
    <col min="2118" max="2118" width="1.42578125" style="62" customWidth="1"/>
    <col min="2119" max="2153" width="0.85546875" style="62"/>
    <col min="2154" max="2154" width="1.85546875" style="62" customWidth="1"/>
    <col min="2155" max="2158" width="0.85546875" style="62"/>
    <col min="2159" max="2159" width="14.5703125" style="62" customWidth="1"/>
    <col min="2160" max="2160" width="12.85546875" style="62" customWidth="1"/>
    <col min="2161" max="2161" width="13.28515625" style="62" customWidth="1"/>
    <col min="2162" max="2358" width="0.85546875" style="62"/>
    <col min="2359" max="2359" width="2.5703125" style="62" customWidth="1"/>
    <col min="2360" max="2373" width="0.85546875" style="62"/>
    <col min="2374" max="2374" width="1.42578125" style="62" customWidth="1"/>
    <col min="2375" max="2409" width="0.85546875" style="62"/>
    <col min="2410" max="2410" width="1.85546875" style="62" customWidth="1"/>
    <col min="2411" max="2414" width="0.85546875" style="62"/>
    <col min="2415" max="2415" width="14.5703125" style="62" customWidth="1"/>
    <col min="2416" max="2416" width="12.85546875" style="62" customWidth="1"/>
    <col min="2417" max="2417" width="13.28515625" style="62" customWidth="1"/>
    <col min="2418" max="2614" width="0.85546875" style="62"/>
    <col min="2615" max="2615" width="2.5703125" style="62" customWidth="1"/>
    <col min="2616" max="2629" width="0.85546875" style="62"/>
    <col min="2630" max="2630" width="1.42578125" style="62" customWidth="1"/>
    <col min="2631" max="2665" width="0.85546875" style="62"/>
    <col min="2666" max="2666" width="1.85546875" style="62" customWidth="1"/>
    <col min="2667" max="2670" width="0.85546875" style="62"/>
    <col min="2671" max="2671" width="14.5703125" style="62" customWidth="1"/>
    <col min="2672" max="2672" width="12.85546875" style="62" customWidth="1"/>
    <col min="2673" max="2673" width="13.28515625" style="62" customWidth="1"/>
    <col min="2674" max="2870" width="0.85546875" style="62"/>
    <col min="2871" max="2871" width="2.5703125" style="62" customWidth="1"/>
    <col min="2872" max="2885" width="0.85546875" style="62"/>
    <col min="2886" max="2886" width="1.42578125" style="62" customWidth="1"/>
    <col min="2887" max="2921" width="0.85546875" style="62"/>
    <col min="2922" max="2922" width="1.85546875" style="62" customWidth="1"/>
    <col min="2923" max="2926" width="0.85546875" style="62"/>
    <col min="2927" max="2927" width="14.5703125" style="62" customWidth="1"/>
    <col min="2928" max="2928" width="12.85546875" style="62" customWidth="1"/>
    <col min="2929" max="2929" width="13.28515625" style="62" customWidth="1"/>
    <col min="2930" max="3126" width="0.85546875" style="62"/>
    <col min="3127" max="3127" width="2.5703125" style="62" customWidth="1"/>
    <col min="3128" max="3141" width="0.85546875" style="62"/>
    <col min="3142" max="3142" width="1.42578125" style="62" customWidth="1"/>
    <col min="3143" max="3177" width="0.85546875" style="62"/>
    <col min="3178" max="3178" width="1.85546875" style="62" customWidth="1"/>
    <col min="3179" max="3182" width="0.85546875" style="62"/>
    <col min="3183" max="3183" width="14.5703125" style="62" customWidth="1"/>
    <col min="3184" max="3184" width="12.85546875" style="62" customWidth="1"/>
    <col min="3185" max="3185" width="13.28515625" style="62" customWidth="1"/>
    <col min="3186" max="3382" width="0.85546875" style="62"/>
    <col min="3383" max="3383" width="2.5703125" style="62" customWidth="1"/>
    <col min="3384" max="3397" width="0.85546875" style="62"/>
    <col min="3398" max="3398" width="1.42578125" style="62" customWidth="1"/>
    <col min="3399" max="3433" width="0.85546875" style="62"/>
    <col min="3434" max="3434" width="1.85546875" style="62" customWidth="1"/>
    <col min="3435" max="3438" width="0.85546875" style="62"/>
    <col min="3439" max="3439" width="14.5703125" style="62" customWidth="1"/>
    <col min="3440" max="3440" width="12.85546875" style="62" customWidth="1"/>
    <col min="3441" max="3441" width="13.28515625" style="62" customWidth="1"/>
    <col min="3442" max="3638" width="0.85546875" style="62"/>
    <col min="3639" max="3639" width="2.5703125" style="62" customWidth="1"/>
    <col min="3640" max="3653" width="0.85546875" style="62"/>
    <col min="3654" max="3654" width="1.42578125" style="62" customWidth="1"/>
    <col min="3655" max="3689" width="0.85546875" style="62"/>
    <col min="3690" max="3690" width="1.85546875" style="62" customWidth="1"/>
    <col min="3691" max="3694" width="0.85546875" style="62"/>
    <col min="3695" max="3695" width="14.5703125" style="62" customWidth="1"/>
    <col min="3696" max="3696" width="12.85546875" style="62" customWidth="1"/>
    <col min="3697" max="3697" width="13.28515625" style="62" customWidth="1"/>
    <col min="3698" max="3894" width="0.85546875" style="62"/>
    <col min="3895" max="3895" width="2.5703125" style="62" customWidth="1"/>
    <col min="3896" max="3909" width="0.85546875" style="62"/>
    <col min="3910" max="3910" width="1.42578125" style="62" customWidth="1"/>
    <col min="3911" max="3945" width="0.85546875" style="62"/>
    <col min="3946" max="3946" width="1.85546875" style="62" customWidth="1"/>
    <col min="3947" max="3950" width="0.85546875" style="62"/>
    <col min="3951" max="3951" width="14.5703125" style="62" customWidth="1"/>
    <col min="3952" max="3952" width="12.85546875" style="62" customWidth="1"/>
    <col min="3953" max="3953" width="13.28515625" style="62" customWidth="1"/>
    <col min="3954" max="4150" width="0.85546875" style="62"/>
    <col min="4151" max="4151" width="2.5703125" style="62" customWidth="1"/>
    <col min="4152" max="4165" width="0.85546875" style="62"/>
    <col min="4166" max="4166" width="1.42578125" style="62" customWidth="1"/>
    <col min="4167" max="4201" width="0.85546875" style="62"/>
    <col min="4202" max="4202" width="1.85546875" style="62" customWidth="1"/>
    <col min="4203" max="4206" width="0.85546875" style="62"/>
    <col min="4207" max="4207" width="14.5703125" style="62" customWidth="1"/>
    <col min="4208" max="4208" width="12.85546875" style="62" customWidth="1"/>
    <col min="4209" max="4209" width="13.28515625" style="62" customWidth="1"/>
    <col min="4210" max="4406" width="0.85546875" style="62"/>
    <col min="4407" max="4407" width="2.5703125" style="62" customWidth="1"/>
    <col min="4408" max="4421" width="0.85546875" style="62"/>
    <col min="4422" max="4422" width="1.42578125" style="62" customWidth="1"/>
    <col min="4423" max="4457" width="0.85546875" style="62"/>
    <col min="4458" max="4458" width="1.85546875" style="62" customWidth="1"/>
    <col min="4459" max="4462" width="0.85546875" style="62"/>
    <col min="4463" max="4463" width="14.5703125" style="62" customWidth="1"/>
    <col min="4464" max="4464" width="12.85546875" style="62" customWidth="1"/>
    <col min="4465" max="4465" width="13.28515625" style="62" customWidth="1"/>
    <col min="4466" max="4662" width="0.85546875" style="62"/>
    <col min="4663" max="4663" width="2.5703125" style="62" customWidth="1"/>
    <col min="4664" max="4677" width="0.85546875" style="62"/>
    <col min="4678" max="4678" width="1.42578125" style="62" customWidth="1"/>
    <col min="4679" max="4713" width="0.85546875" style="62"/>
    <col min="4714" max="4714" width="1.85546875" style="62" customWidth="1"/>
    <col min="4715" max="4718" width="0.85546875" style="62"/>
    <col min="4719" max="4719" width="14.5703125" style="62" customWidth="1"/>
    <col min="4720" max="4720" width="12.85546875" style="62" customWidth="1"/>
    <col min="4721" max="4721" width="13.28515625" style="62" customWidth="1"/>
    <col min="4722" max="4918" width="0.85546875" style="62"/>
    <col min="4919" max="4919" width="2.5703125" style="62" customWidth="1"/>
    <col min="4920" max="4933" width="0.85546875" style="62"/>
    <col min="4934" max="4934" width="1.42578125" style="62" customWidth="1"/>
    <col min="4935" max="4969" width="0.85546875" style="62"/>
    <col min="4970" max="4970" width="1.85546875" style="62" customWidth="1"/>
    <col min="4971" max="4974" width="0.85546875" style="62"/>
    <col min="4975" max="4975" width="14.5703125" style="62" customWidth="1"/>
    <col min="4976" max="4976" width="12.85546875" style="62" customWidth="1"/>
    <col min="4977" max="4977" width="13.28515625" style="62" customWidth="1"/>
    <col min="4978" max="5174" width="0.85546875" style="62"/>
    <col min="5175" max="5175" width="2.5703125" style="62" customWidth="1"/>
    <col min="5176" max="5189" width="0.85546875" style="62"/>
    <col min="5190" max="5190" width="1.42578125" style="62" customWidth="1"/>
    <col min="5191" max="5225" width="0.85546875" style="62"/>
    <col min="5226" max="5226" width="1.85546875" style="62" customWidth="1"/>
    <col min="5227" max="5230" width="0.85546875" style="62"/>
    <col min="5231" max="5231" width="14.5703125" style="62" customWidth="1"/>
    <col min="5232" max="5232" width="12.85546875" style="62" customWidth="1"/>
    <col min="5233" max="5233" width="13.28515625" style="62" customWidth="1"/>
    <col min="5234" max="5430" width="0.85546875" style="62"/>
    <col min="5431" max="5431" width="2.5703125" style="62" customWidth="1"/>
    <col min="5432" max="5445" width="0.85546875" style="62"/>
    <col min="5446" max="5446" width="1.42578125" style="62" customWidth="1"/>
    <col min="5447" max="5481" width="0.85546875" style="62"/>
    <col min="5482" max="5482" width="1.85546875" style="62" customWidth="1"/>
    <col min="5483" max="5486" width="0.85546875" style="62"/>
    <col min="5487" max="5487" width="14.5703125" style="62" customWidth="1"/>
    <col min="5488" max="5488" width="12.85546875" style="62" customWidth="1"/>
    <col min="5489" max="5489" width="13.28515625" style="62" customWidth="1"/>
    <col min="5490" max="5686" width="0.85546875" style="62"/>
    <col min="5687" max="5687" width="2.5703125" style="62" customWidth="1"/>
    <col min="5688" max="5701" width="0.85546875" style="62"/>
    <col min="5702" max="5702" width="1.42578125" style="62" customWidth="1"/>
    <col min="5703" max="5737" width="0.85546875" style="62"/>
    <col min="5738" max="5738" width="1.85546875" style="62" customWidth="1"/>
    <col min="5739" max="5742" width="0.85546875" style="62"/>
    <col min="5743" max="5743" width="14.5703125" style="62" customWidth="1"/>
    <col min="5744" max="5744" width="12.85546875" style="62" customWidth="1"/>
    <col min="5745" max="5745" width="13.28515625" style="62" customWidth="1"/>
    <col min="5746" max="5942" width="0.85546875" style="62"/>
    <col min="5943" max="5943" width="2.5703125" style="62" customWidth="1"/>
    <col min="5944" max="5957" width="0.85546875" style="62"/>
    <col min="5958" max="5958" width="1.42578125" style="62" customWidth="1"/>
    <col min="5959" max="5993" width="0.85546875" style="62"/>
    <col min="5994" max="5994" width="1.85546875" style="62" customWidth="1"/>
    <col min="5995" max="5998" width="0.85546875" style="62"/>
    <col min="5999" max="5999" width="14.5703125" style="62" customWidth="1"/>
    <col min="6000" max="6000" width="12.85546875" style="62" customWidth="1"/>
    <col min="6001" max="6001" width="13.28515625" style="62" customWidth="1"/>
    <col min="6002" max="6198" width="0.85546875" style="62"/>
    <col min="6199" max="6199" width="2.5703125" style="62" customWidth="1"/>
    <col min="6200" max="6213" width="0.85546875" style="62"/>
    <col min="6214" max="6214" width="1.42578125" style="62" customWidth="1"/>
    <col min="6215" max="6249" width="0.85546875" style="62"/>
    <col min="6250" max="6250" width="1.85546875" style="62" customWidth="1"/>
    <col min="6251" max="6254" width="0.85546875" style="62"/>
    <col min="6255" max="6255" width="14.5703125" style="62" customWidth="1"/>
    <col min="6256" max="6256" width="12.85546875" style="62" customWidth="1"/>
    <col min="6257" max="6257" width="13.28515625" style="62" customWidth="1"/>
    <col min="6258" max="6454" width="0.85546875" style="62"/>
    <col min="6455" max="6455" width="2.5703125" style="62" customWidth="1"/>
    <col min="6456" max="6469" width="0.85546875" style="62"/>
    <col min="6470" max="6470" width="1.42578125" style="62" customWidth="1"/>
    <col min="6471" max="6505" width="0.85546875" style="62"/>
    <col min="6506" max="6506" width="1.85546875" style="62" customWidth="1"/>
    <col min="6507" max="6510" width="0.85546875" style="62"/>
    <col min="6511" max="6511" width="14.5703125" style="62" customWidth="1"/>
    <col min="6512" max="6512" width="12.85546875" style="62" customWidth="1"/>
    <col min="6513" max="6513" width="13.28515625" style="62" customWidth="1"/>
    <col min="6514" max="6710" width="0.85546875" style="62"/>
    <col min="6711" max="6711" width="2.5703125" style="62" customWidth="1"/>
    <col min="6712" max="6725" width="0.85546875" style="62"/>
    <col min="6726" max="6726" width="1.42578125" style="62" customWidth="1"/>
    <col min="6727" max="6761" width="0.85546875" style="62"/>
    <col min="6762" max="6762" width="1.85546875" style="62" customWidth="1"/>
    <col min="6763" max="6766" width="0.85546875" style="62"/>
    <col min="6767" max="6767" width="14.5703125" style="62" customWidth="1"/>
    <col min="6768" max="6768" width="12.85546875" style="62" customWidth="1"/>
    <col min="6769" max="6769" width="13.28515625" style="62" customWidth="1"/>
    <col min="6770" max="6966" width="0.85546875" style="62"/>
    <col min="6967" max="6967" width="2.5703125" style="62" customWidth="1"/>
    <col min="6968" max="6981" width="0.85546875" style="62"/>
    <col min="6982" max="6982" width="1.42578125" style="62" customWidth="1"/>
    <col min="6983" max="7017" width="0.85546875" style="62"/>
    <col min="7018" max="7018" width="1.85546875" style="62" customWidth="1"/>
    <col min="7019" max="7022" width="0.85546875" style="62"/>
    <col min="7023" max="7023" width="14.5703125" style="62" customWidth="1"/>
    <col min="7024" max="7024" width="12.85546875" style="62" customWidth="1"/>
    <col min="7025" max="7025" width="13.28515625" style="62" customWidth="1"/>
    <col min="7026" max="7222" width="0.85546875" style="62"/>
    <col min="7223" max="7223" width="2.5703125" style="62" customWidth="1"/>
    <col min="7224" max="7237" width="0.85546875" style="62"/>
    <col min="7238" max="7238" width="1.42578125" style="62" customWidth="1"/>
    <col min="7239" max="7273" width="0.85546875" style="62"/>
    <col min="7274" max="7274" width="1.85546875" style="62" customWidth="1"/>
    <col min="7275" max="7278" width="0.85546875" style="62"/>
    <col min="7279" max="7279" width="14.5703125" style="62" customWidth="1"/>
    <col min="7280" max="7280" width="12.85546875" style="62" customWidth="1"/>
    <col min="7281" max="7281" width="13.28515625" style="62" customWidth="1"/>
    <col min="7282" max="7478" width="0.85546875" style="62"/>
    <col min="7479" max="7479" width="2.5703125" style="62" customWidth="1"/>
    <col min="7480" max="7493" width="0.85546875" style="62"/>
    <col min="7494" max="7494" width="1.42578125" style="62" customWidth="1"/>
    <col min="7495" max="7529" width="0.85546875" style="62"/>
    <col min="7530" max="7530" width="1.85546875" style="62" customWidth="1"/>
    <col min="7531" max="7534" width="0.85546875" style="62"/>
    <col min="7535" max="7535" width="14.5703125" style="62" customWidth="1"/>
    <col min="7536" max="7536" width="12.85546875" style="62" customWidth="1"/>
    <col min="7537" max="7537" width="13.28515625" style="62" customWidth="1"/>
    <col min="7538" max="7734" width="0.85546875" style="62"/>
    <col min="7735" max="7735" width="2.5703125" style="62" customWidth="1"/>
    <col min="7736" max="7749" width="0.85546875" style="62"/>
    <col min="7750" max="7750" width="1.42578125" style="62" customWidth="1"/>
    <col min="7751" max="7785" width="0.85546875" style="62"/>
    <col min="7786" max="7786" width="1.85546875" style="62" customWidth="1"/>
    <col min="7787" max="7790" width="0.85546875" style="62"/>
    <col min="7791" max="7791" width="14.5703125" style="62" customWidth="1"/>
    <col min="7792" max="7792" width="12.85546875" style="62" customWidth="1"/>
    <col min="7793" max="7793" width="13.28515625" style="62" customWidth="1"/>
    <col min="7794" max="7990" width="0.85546875" style="62"/>
    <col min="7991" max="7991" width="2.5703125" style="62" customWidth="1"/>
    <col min="7992" max="8005" width="0.85546875" style="62"/>
    <col min="8006" max="8006" width="1.42578125" style="62" customWidth="1"/>
    <col min="8007" max="8041" width="0.85546875" style="62"/>
    <col min="8042" max="8042" width="1.85546875" style="62" customWidth="1"/>
    <col min="8043" max="8046" width="0.85546875" style="62"/>
    <col min="8047" max="8047" width="14.5703125" style="62" customWidth="1"/>
    <col min="8048" max="8048" width="12.85546875" style="62" customWidth="1"/>
    <col min="8049" max="8049" width="13.28515625" style="62" customWidth="1"/>
    <col min="8050" max="8246" width="0.85546875" style="62"/>
    <col min="8247" max="8247" width="2.5703125" style="62" customWidth="1"/>
    <col min="8248" max="8261" width="0.85546875" style="62"/>
    <col min="8262" max="8262" width="1.42578125" style="62" customWidth="1"/>
    <col min="8263" max="8297" width="0.85546875" style="62"/>
    <col min="8298" max="8298" width="1.85546875" style="62" customWidth="1"/>
    <col min="8299" max="8302" width="0.85546875" style="62"/>
    <col min="8303" max="8303" width="14.5703125" style="62" customWidth="1"/>
    <col min="8304" max="8304" width="12.85546875" style="62" customWidth="1"/>
    <col min="8305" max="8305" width="13.28515625" style="62" customWidth="1"/>
    <col min="8306" max="8502" width="0.85546875" style="62"/>
    <col min="8503" max="8503" width="2.5703125" style="62" customWidth="1"/>
    <col min="8504" max="8517" width="0.85546875" style="62"/>
    <col min="8518" max="8518" width="1.42578125" style="62" customWidth="1"/>
    <col min="8519" max="8553" width="0.85546875" style="62"/>
    <col min="8554" max="8554" width="1.85546875" style="62" customWidth="1"/>
    <col min="8555" max="8558" width="0.85546875" style="62"/>
    <col min="8559" max="8559" width="14.5703125" style="62" customWidth="1"/>
    <col min="8560" max="8560" width="12.85546875" style="62" customWidth="1"/>
    <col min="8561" max="8561" width="13.28515625" style="62" customWidth="1"/>
    <col min="8562" max="8758" width="0.85546875" style="62"/>
    <col min="8759" max="8759" width="2.5703125" style="62" customWidth="1"/>
    <col min="8760" max="8773" width="0.85546875" style="62"/>
    <col min="8774" max="8774" width="1.42578125" style="62" customWidth="1"/>
    <col min="8775" max="8809" width="0.85546875" style="62"/>
    <col min="8810" max="8810" width="1.85546875" style="62" customWidth="1"/>
    <col min="8811" max="8814" width="0.85546875" style="62"/>
    <col min="8815" max="8815" width="14.5703125" style="62" customWidth="1"/>
    <col min="8816" max="8816" width="12.85546875" style="62" customWidth="1"/>
    <col min="8817" max="8817" width="13.28515625" style="62" customWidth="1"/>
    <col min="8818" max="9014" width="0.85546875" style="62"/>
    <col min="9015" max="9015" width="2.5703125" style="62" customWidth="1"/>
    <col min="9016" max="9029" width="0.85546875" style="62"/>
    <col min="9030" max="9030" width="1.42578125" style="62" customWidth="1"/>
    <col min="9031" max="9065" width="0.85546875" style="62"/>
    <col min="9066" max="9066" width="1.85546875" style="62" customWidth="1"/>
    <col min="9067" max="9070" width="0.85546875" style="62"/>
    <col min="9071" max="9071" width="14.5703125" style="62" customWidth="1"/>
    <col min="9072" max="9072" width="12.85546875" style="62" customWidth="1"/>
    <col min="9073" max="9073" width="13.28515625" style="62" customWidth="1"/>
    <col min="9074" max="9270" width="0.85546875" style="62"/>
    <col min="9271" max="9271" width="2.5703125" style="62" customWidth="1"/>
    <col min="9272" max="9285" width="0.85546875" style="62"/>
    <col min="9286" max="9286" width="1.42578125" style="62" customWidth="1"/>
    <col min="9287" max="9321" width="0.85546875" style="62"/>
    <col min="9322" max="9322" width="1.85546875" style="62" customWidth="1"/>
    <col min="9323" max="9326" width="0.85546875" style="62"/>
    <col min="9327" max="9327" width="14.5703125" style="62" customWidth="1"/>
    <col min="9328" max="9328" width="12.85546875" style="62" customWidth="1"/>
    <col min="9329" max="9329" width="13.28515625" style="62" customWidth="1"/>
    <col min="9330" max="9526" width="0.85546875" style="62"/>
    <col min="9527" max="9527" width="2.5703125" style="62" customWidth="1"/>
    <col min="9528" max="9541" width="0.85546875" style="62"/>
    <col min="9542" max="9542" width="1.42578125" style="62" customWidth="1"/>
    <col min="9543" max="9577" width="0.85546875" style="62"/>
    <col min="9578" max="9578" width="1.85546875" style="62" customWidth="1"/>
    <col min="9579" max="9582" width="0.85546875" style="62"/>
    <col min="9583" max="9583" width="14.5703125" style="62" customWidth="1"/>
    <col min="9584" max="9584" width="12.85546875" style="62" customWidth="1"/>
    <col min="9585" max="9585" width="13.28515625" style="62" customWidth="1"/>
    <col min="9586" max="9782" width="0.85546875" style="62"/>
    <col min="9783" max="9783" width="2.5703125" style="62" customWidth="1"/>
    <col min="9784" max="9797" width="0.85546875" style="62"/>
    <col min="9798" max="9798" width="1.42578125" style="62" customWidth="1"/>
    <col min="9799" max="9833" width="0.85546875" style="62"/>
    <col min="9834" max="9834" width="1.85546875" style="62" customWidth="1"/>
    <col min="9835" max="9838" width="0.85546875" style="62"/>
    <col min="9839" max="9839" width="14.5703125" style="62" customWidth="1"/>
    <col min="9840" max="9840" width="12.85546875" style="62" customWidth="1"/>
    <col min="9841" max="9841" width="13.28515625" style="62" customWidth="1"/>
    <col min="9842" max="10038" width="0.85546875" style="62"/>
    <col min="10039" max="10039" width="2.5703125" style="62" customWidth="1"/>
    <col min="10040" max="10053" width="0.85546875" style="62"/>
    <col min="10054" max="10054" width="1.42578125" style="62" customWidth="1"/>
    <col min="10055" max="10089" width="0.85546875" style="62"/>
    <col min="10090" max="10090" width="1.85546875" style="62" customWidth="1"/>
    <col min="10091" max="10094" width="0.85546875" style="62"/>
    <col min="10095" max="10095" width="14.5703125" style="62" customWidth="1"/>
    <col min="10096" max="10096" width="12.85546875" style="62" customWidth="1"/>
    <col min="10097" max="10097" width="13.28515625" style="62" customWidth="1"/>
    <col min="10098" max="10294" width="0.85546875" style="62"/>
    <col min="10295" max="10295" width="2.5703125" style="62" customWidth="1"/>
    <col min="10296" max="10309" width="0.85546875" style="62"/>
    <col min="10310" max="10310" width="1.42578125" style="62" customWidth="1"/>
    <col min="10311" max="10345" width="0.85546875" style="62"/>
    <col min="10346" max="10346" width="1.85546875" style="62" customWidth="1"/>
    <col min="10347" max="10350" width="0.85546875" style="62"/>
    <col min="10351" max="10351" width="14.5703125" style="62" customWidth="1"/>
    <col min="10352" max="10352" width="12.85546875" style="62" customWidth="1"/>
    <col min="10353" max="10353" width="13.28515625" style="62" customWidth="1"/>
    <col min="10354" max="10550" width="0.85546875" style="62"/>
    <col min="10551" max="10551" width="2.5703125" style="62" customWidth="1"/>
    <col min="10552" max="10565" width="0.85546875" style="62"/>
    <col min="10566" max="10566" width="1.42578125" style="62" customWidth="1"/>
    <col min="10567" max="10601" width="0.85546875" style="62"/>
    <col min="10602" max="10602" width="1.85546875" style="62" customWidth="1"/>
    <col min="10603" max="10606" width="0.85546875" style="62"/>
    <col min="10607" max="10607" width="14.5703125" style="62" customWidth="1"/>
    <col min="10608" max="10608" width="12.85546875" style="62" customWidth="1"/>
    <col min="10609" max="10609" width="13.28515625" style="62" customWidth="1"/>
    <col min="10610" max="10806" width="0.85546875" style="62"/>
    <col min="10807" max="10807" width="2.5703125" style="62" customWidth="1"/>
    <col min="10808" max="10821" width="0.85546875" style="62"/>
    <col min="10822" max="10822" width="1.42578125" style="62" customWidth="1"/>
    <col min="10823" max="10857" width="0.85546875" style="62"/>
    <col min="10858" max="10858" width="1.85546875" style="62" customWidth="1"/>
    <col min="10859" max="10862" width="0.85546875" style="62"/>
    <col min="10863" max="10863" width="14.5703125" style="62" customWidth="1"/>
    <col min="10864" max="10864" width="12.85546875" style="62" customWidth="1"/>
    <col min="10865" max="10865" width="13.28515625" style="62" customWidth="1"/>
    <col min="10866" max="11062" width="0.85546875" style="62"/>
    <col min="11063" max="11063" width="2.5703125" style="62" customWidth="1"/>
    <col min="11064" max="11077" width="0.85546875" style="62"/>
    <col min="11078" max="11078" width="1.42578125" style="62" customWidth="1"/>
    <col min="11079" max="11113" width="0.85546875" style="62"/>
    <col min="11114" max="11114" width="1.85546875" style="62" customWidth="1"/>
    <col min="11115" max="11118" width="0.85546875" style="62"/>
    <col min="11119" max="11119" width="14.5703125" style="62" customWidth="1"/>
    <col min="11120" max="11120" width="12.85546875" style="62" customWidth="1"/>
    <col min="11121" max="11121" width="13.28515625" style="62" customWidth="1"/>
    <col min="11122" max="11318" width="0.85546875" style="62"/>
    <col min="11319" max="11319" width="2.5703125" style="62" customWidth="1"/>
    <col min="11320" max="11333" width="0.85546875" style="62"/>
    <col min="11334" max="11334" width="1.42578125" style="62" customWidth="1"/>
    <col min="11335" max="11369" width="0.85546875" style="62"/>
    <col min="11370" max="11370" width="1.85546875" style="62" customWidth="1"/>
    <col min="11371" max="11374" width="0.85546875" style="62"/>
    <col min="11375" max="11375" width="14.5703125" style="62" customWidth="1"/>
    <col min="11376" max="11376" width="12.85546875" style="62" customWidth="1"/>
    <col min="11377" max="11377" width="13.28515625" style="62" customWidth="1"/>
    <col min="11378" max="11574" width="0.85546875" style="62"/>
    <col min="11575" max="11575" width="2.5703125" style="62" customWidth="1"/>
    <col min="11576" max="11589" width="0.85546875" style="62"/>
    <col min="11590" max="11590" width="1.42578125" style="62" customWidth="1"/>
    <col min="11591" max="11625" width="0.85546875" style="62"/>
    <col min="11626" max="11626" width="1.85546875" style="62" customWidth="1"/>
    <col min="11627" max="11630" width="0.85546875" style="62"/>
    <col min="11631" max="11631" width="14.5703125" style="62" customWidth="1"/>
    <col min="11632" max="11632" width="12.85546875" style="62" customWidth="1"/>
    <col min="11633" max="11633" width="13.28515625" style="62" customWidth="1"/>
    <col min="11634" max="11830" width="0.85546875" style="62"/>
    <col min="11831" max="11831" width="2.5703125" style="62" customWidth="1"/>
    <col min="11832" max="11845" width="0.85546875" style="62"/>
    <col min="11846" max="11846" width="1.42578125" style="62" customWidth="1"/>
    <col min="11847" max="11881" width="0.85546875" style="62"/>
    <col min="11882" max="11882" width="1.85546875" style="62" customWidth="1"/>
    <col min="11883" max="11886" width="0.85546875" style="62"/>
    <col min="11887" max="11887" width="14.5703125" style="62" customWidth="1"/>
    <col min="11888" max="11888" width="12.85546875" style="62" customWidth="1"/>
    <col min="11889" max="11889" width="13.28515625" style="62" customWidth="1"/>
    <col min="11890" max="12086" width="0.85546875" style="62"/>
    <col min="12087" max="12087" width="2.5703125" style="62" customWidth="1"/>
    <col min="12088" max="12101" width="0.85546875" style="62"/>
    <col min="12102" max="12102" width="1.42578125" style="62" customWidth="1"/>
    <col min="12103" max="12137" width="0.85546875" style="62"/>
    <col min="12138" max="12138" width="1.85546875" style="62" customWidth="1"/>
    <col min="12139" max="12142" width="0.85546875" style="62"/>
    <col min="12143" max="12143" width="14.5703125" style="62" customWidth="1"/>
    <col min="12144" max="12144" width="12.85546875" style="62" customWidth="1"/>
    <col min="12145" max="12145" width="13.28515625" style="62" customWidth="1"/>
    <col min="12146" max="12342" width="0.85546875" style="62"/>
    <col min="12343" max="12343" width="2.5703125" style="62" customWidth="1"/>
    <col min="12344" max="12357" width="0.85546875" style="62"/>
    <col min="12358" max="12358" width="1.42578125" style="62" customWidth="1"/>
    <col min="12359" max="12393" width="0.85546875" style="62"/>
    <col min="12394" max="12394" width="1.85546875" style="62" customWidth="1"/>
    <col min="12395" max="12398" width="0.85546875" style="62"/>
    <col min="12399" max="12399" width="14.5703125" style="62" customWidth="1"/>
    <col min="12400" max="12400" width="12.85546875" style="62" customWidth="1"/>
    <col min="12401" max="12401" width="13.28515625" style="62" customWidth="1"/>
    <col min="12402" max="12598" width="0.85546875" style="62"/>
    <col min="12599" max="12599" width="2.5703125" style="62" customWidth="1"/>
    <col min="12600" max="12613" width="0.85546875" style="62"/>
    <col min="12614" max="12614" width="1.42578125" style="62" customWidth="1"/>
    <col min="12615" max="12649" width="0.85546875" style="62"/>
    <col min="12650" max="12650" width="1.85546875" style="62" customWidth="1"/>
    <col min="12651" max="12654" width="0.85546875" style="62"/>
    <col min="12655" max="12655" width="14.5703125" style="62" customWidth="1"/>
    <col min="12656" max="12656" width="12.85546875" style="62" customWidth="1"/>
    <col min="12657" max="12657" width="13.28515625" style="62" customWidth="1"/>
    <col min="12658" max="12854" width="0.85546875" style="62"/>
    <col min="12855" max="12855" width="2.5703125" style="62" customWidth="1"/>
    <col min="12856" max="12869" width="0.85546875" style="62"/>
    <col min="12870" max="12870" width="1.42578125" style="62" customWidth="1"/>
    <col min="12871" max="12905" width="0.85546875" style="62"/>
    <col min="12906" max="12906" width="1.85546875" style="62" customWidth="1"/>
    <col min="12907" max="12910" width="0.85546875" style="62"/>
    <col min="12911" max="12911" width="14.5703125" style="62" customWidth="1"/>
    <col min="12912" max="12912" width="12.85546875" style="62" customWidth="1"/>
    <col min="12913" max="12913" width="13.28515625" style="62" customWidth="1"/>
    <col min="12914" max="13110" width="0.85546875" style="62"/>
    <col min="13111" max="13111" width="2.5703125" style="62" customWidth="1"/>
    <col min="13112" max="13125" width="0.85546875" style="62"/>
    <col min="13126" max="13126" width="1.42578125" style="62" customWidth="1"/>
    <col min="13127" max="13161" width="0.85546875" style="62"/>
    <col min="13162" max="13162" width="1.85546875" style="62" customWidth="1"/>
    <col min="13163" max="13166" width="0.85546875" style="62"/>
    <col min="13167" max="13167" width="14.5703125" style="62" customWidth="1"/>
    <col min="13168" max="13168" width="12.85546875" style="62" customWidth="1"/>
    <col min="13169" max="13169" width="13.28515625" style="62" customWidth="1"/>
    <col min="13170" max="13366" width="0.85546875" style="62"/>
    <col min="13367" max="13367" width="2.5703125" style="62" customWidth="1"/>
    <col min="13368" max="13381" width="0.85546875" style="62"/>
    <col min="13382" max="13382" width="1.42578125" style="62" customWidth="1"/>
    <col min="13383" max="13417" width="0.85546875" style="62"/>
    <col min="13418" max="13418" width="1.85546875" style="62" customWidth="1"/>
    <col min="13419" max="13422" width="0.85546875" style="62"/>
    <col min="13423" max="13423" width="14.5703125" style="62" customWidth="1"/>
    <col min="13424" max="13424" width="12.85546875" style="62" customWidth="1"/>
    <col min="13425" max="13425" width="13.28515625" style="62" customWidth="1"/>
    <col min="13426" max="13622" width="0.85546875" style="62"/>
    <col min="13623" max="13623" width="2.5703125" style="62" customWidth="1"/>
    <col min="13624" max="13637" width="0.85546875" style="62"/>
    <col min="13638" max="13638" width="1.42578125" style="62" customWidth="1"/>
    <col min="13639" max="13673" width="0.85546875" style="62"/>
    <col min="13674" max="13674" width="1.85546875" style="62" customWidth="1"/>
    <col min="13675" max="13678" width="0.85546875" style="62"/>
    <col min="13679" max="13679" width="14.5703125" style="62" customWidth="1"/>
    <col min="13680" max="13680" width="12.85546875" style="62" customWidth="1"/>
    <col min="13681" max="13681" width="13.28515625" style="62" customWidth="1"/>
    <col min="13682" max="13878" width="0.85546875" style="62"/>
    <col min="13879" max="13879" width="2.5703125" style="62" customWidth="1"/>
    <col min="13880" max="13893" width="0.85546875" style="62"/>
    <col min="13894" max="13894" width="1.42578125" style="62" customWidth="1"/>
    <col min="13895" max="13929" width="0.85546875" style="62"/>
    <col min="13930" max="13930" width="1.85546875" style="62" customWidth="1"/>
    <col min="13931" max="13934" width="0.85546875" style="62"/>
    <col min="13935" max="13935" width="14.5703125" style="62" customWidth="1"/>
    <col min="13936" max="13936" width="12.85546875" style="62" customWidth="1"/>
    <col min="13937" max="13937" width="13.28515625" style="62" customWidth="1"/>
    <col min="13938" max="14134" width="0.85546875" style="62"/>
    <col min="14135" max="14135" width="2.5703125" style="62" customWidth="1"/>
    <col min="14136" max="14149" width="0.85546875" style="62"/>
    <col min="14150" max="14150" width="1.42578125" style="62" customWidth="1"/>
    <col min="14151" max="14185" width="0.85546875" style="62"/>
    <col min="14186" max="14186" width="1.85546875" style="62" customWidth="1"/>
    <col min="14187" max="14190" width="0.85546875" style="62"/>
    <col min="14191" max="14191" width="14.5703125" style="62" customWidth="1"/>
    <col min="14192" max="14192" width="12.85546875" style="62" customWidth="1"/>
    <col min="14193" max="14193" width="13.28515625" style="62" customWidth="1"/>
    <col min="14194" max="14390" width="0.85546875" style="62"/>
    <col min="14391" max="14391" width="2.5703125" style="62" customWidth="1"/>
    <col min="14392" max="14405" width="0.85546875" style="62"/>
    <col min="14406" max="14406" width="1.42578125" style="62" customWidth="1"/>
    <col min="14407" max="14441" width="0.85546875" style="62"/>
    <col min="14442" max="14442" width="1.85546875" style="62" customWidth="1"/>
    <col min="14443" max="14446" width="0.85546875" style="62"/>
    <col min="14447" max="14447" width="14.5703125" style="62" customWidth="1"/>
    <col min="14448" max="14448" width="12.85546875" style="62" customWidth="1"/>
    <col min="14449" max="14449" width="13.28515625" style="62" customWidth="1"/>
    <col min="14450" max="14646" width="0.85546875" style="62"/>
    <col min="14647" max="14647" width="2.5703125" style="62" customWidth="1"/>
    <col min="14648" max="14661" width="0.85546875" style="62"/>
    <col min="14662" max="14662" width="1.42578125" style="62" customWidth="1"/>
    <col min="14663" max="14697" width="0.85546875" style="62"/>
    <col min="14698" max="14698" width="1.85546875" style="62" customWidth="1"/>
    <col min="14699" max="14702" width="0.85546875" style="62"/>
    <col min="14703" max="14703" width="14.5703125" style="62" customWidth="1"/>
    <col min="14704" max="14704" width="12.85546875" style="62" customWidth="1"/>
    <col min="14705" max="14705" width="13.28515625" style="62" customWidth="1"/>
    <col min="14706" max="14902" width="0.85546875" style="62"/>
    <col min="14903" max="14903" width="2.5703125" style="62" customWidth="1"/>
    <col min="14904" max="14917" width="0.85546875" style="62"/>
    <col min="14918" max="14918" width="1.42578125" style="62" customWidth="1"/>
    <col min="14919" max="14953" width="0.85546875" style="62"/>
    <col min="14954" max="14954" width="1.85546875" style="62" customWidth="1"/>
    <col min="14955" max="14958" width="0.85546875" style="62"/>
    <col min="14959" max="14959" width="14.5703125" style="62" customWidth="1"/>
    <col min="14960" max="14960" width="12.85546875" style="62" customWidth="1"/>
    <col min="14961" max="14961" width="13.28515625" style="62" customWidth="1"/>
    <col min="14962" max="15158" width="0.85546875" style="62"/>
    <col min="15159" max="15159" width="2.5703125" style="62" customWidth="1"/>
    <col min="15160" max="15173" width="0.85546875" style="62"/>
    <col min="15174" max="15174" width="1.42578125" style="62" customWidth="1"/>
    <col min="15175" max="15209" width="0.85546875" style="62"/>
    <col min="15210" max="15210" width="1.85546875" style="62" customWidth="1"/>
    <col min="15211" max="15214" width="0.85546875" style="62"/>
    <col min="15215" max="15215" width="14.5703125" style="62" customWidth="1"/>
    <col min="15216" max="15216" width="12.85546875" style="62" customWidth="1"/>
    <col min="15217" max="15217" width="13.28515625" style="62" customWidth="1"/>
    <col min="15218" max="15414" width="0.85546875" style="62"/>
    <col min="15415" max="15415" width="2.5703125" style="62" customWidth="1"/>
    <col min="15416" max="15429" width="0.85546875" style="62"/>
    <col min="15430" max="15430" width="1.42578125" style="62" customWidth="1"/>
    <col min="15431" max="15465" width="0.85546875" style="62"/>
    <col min="15466" max="15466" width="1.85546875" style="62" customWidth="1"/>
    <col min="15467" max="15470" width="0.85546875" style="62"/>
    <col min="15471" max="15471" width="14.5703125" style="62" customWidth="1"/>
    <col min="15472" max="15472" width="12.85546875" style="62" customWidth="1"/>
    <col min="15473" max="15473" width="13.28515625" style="62" customWidth="1"/>
    <col min="15474" max="15670" width="0.85546875" style="62"/>
    <col min="15671" max="15671" width="2.5703125" style="62" customWidth="1"/>
    <col min="15672" max="15685" width="0.85546875" style="62"/>
    <col min="15686" max="15686" width="1.42578125" style="62" customWidth="1"/>
    <col min="15687" max="15721" width="0.85546875" style="62"/>
    <col min="15722" max="15722" width="1.85546875" style="62" customWidth="1"/>
    <col min="15723" max="15726" width="0.85546875" style="62"/>
    <col min="15727" max="15727" width="14.5703125" style="62" customWidth="1"/>
    <col min="15728" max="15728" width="12.85546875" style="62" customWidth="1"/>
    <col min="15729" max="15729" width="13.28515625" style="62" customWidth="1"/>
    <col min="15730" max="15926" width="0.85546875" style="62"/>
    <col min="15927" max="15927" width="2.5703125" style="62" customWidth="1"/>
    <col min="15928" max="15941" width="0.85546875" style="62"/>
    <col min="15942" max="15942" width="1.42578125" style="62" customWidth="1"/>
    <col min="15943" max="15977" width="0.85546875" style="62"/>
    <col min="15978" max="15978" width="1.85546875" style="62" customWidth="1"/>
    <col min="15979" max="15982" width="0.85546875" style="62"/>
    <col min="15983" max="15983" width="14.5703125" style="62" customWidth="1"/>
    <col min="15984" max="15984" width="12.85546875" style="62" customWidth="1"/>
    <col min="15985" max="15985" width="13.28515625" style="62" customWidth="1"/>
    <col min="15986" max="16182" width="0.85546875" style="62"/>
    <col min="16183" max="16183" width="2.5703125" style="62" customWidth="1"/>
    <col min="16184" max="16197" width="0.85546875" style="62"/>
    <col min="16198" max="16198" width="1.42578125" style="62" customWidth="1"/>
    <col min="16199" max="16233" width="0.85546875" style="62"/>
    <col min="16234" max="16234" width="1.85546875" style="62" customWidth="1"/>
    <col min="16235" max="16238" width="0.85546875" style="62"/>
    <col min="16239" max="16239" width="14.5703125" style="62" customWidth="1"/>
    <col min="16240" max="16240" width="12.85546875" style="62" customWidth="1"/>
    <col min="16241" max="16241" width="13.28515625" style="62" customWidth="1"/>
    <col min="16242" max="16384" width="0.85546875" style="62"/>
  </cols>
  <sheetData>
    <row r="1" spans="1:113" ht="15.75" customHeight="1" x14ac:dyDescent="0.25">
      <c r="DG1" s="395" t="s">
        <v>564</v>
      </c>
      <c r="DH1" s="395"/>
      <c r="DI1" s="395"/>
    </row>
    <row r="2" spans="1:113" s="96" customFormat="1" ht="14.25" x14ac:dyDescent="0.2">
      <c r="A2" s="75" t="s">
        <v>375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row>
    <row r="4" spans="1:113" ht="16.5" customHeight="1" x14ac:dyDescent="0.25">
      <c r="A4" s="96" t="s">
        <v>352</v>
      </c>
      <c r="X4" s="58"/>
      <c r="Y4" s="396">
        <v>112</v>
      </c>
      <c r="Z4" s="396"/>
      <c r="AA4" s="396"/>
      <c r="AB4" s="396"/>
      <c r="AC4" s="396"/>
      <c r="AD4" s="396"/>
      <c r="AE4" s="396"/>
      <c r="AF4" s="396"/>
      <c r="AG4" s="396"/>
      <c r="AH4" s="396"/>
      <c r="AI4" s="396"/>
      <c r="AJ4" s="396"/>
      <c r="AK4" s="396"/>
      <c r="AL4" s="396"/>
      <c r="AM4" s="396"/>
      <c r="AN4" s="396"/>
      <c r="AO4" s="396"/>
      <c r="AP4" s="396"/>
      <c r="AQ4" s="396"/>
      <c r="AR4" s="396"/>
      <c r="AS4" s="396"/>
      <c r="AT4" s="396"/>
      <c r="AU4" s="396"/>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row>
    <row r="5" spans="1:113" ht="16.5" customHeight="1" x14ac:dyDescent="0.25"/>
    <row r="6" spans="1:113" s="90" customFormat="1" ht="25.5" customHeight="1" x14ac:dyDescent="0.2">
      <c r="A6" s="372" t="s">
        <v>353</v>
      </c>
      <c r="B6" s="373"/>
      <c r="C6" s="373"/>
      <c r="D6" s="374"/>
      <c r="E6" s="372" t="s">
        <v>376</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4"/>
      <c r="AZ6" s="372" t="s">
        <v>377</v>
      </c>
      <c r="BA6" s="373"/>
      <c r="BB6" s="373"/>
      <c r="BC6" s="373"/>
      <c r="BD6" s="373"/>
      <c r="BE6" s="373"/>
      <c r="BF6" s="373"/>
      <c r="BG6" s="373"/>
      <c r="BH6" s="373"/>
      <c r="BI6" s="373"/>
      <c r="BJ6" s="373"/>
      <c r="BK6" s="373"/>
      <c r="BL6" s="373"/>
      <c r="BM6" s="374"/>
      <c r="BN6" s="372" t="s">
        <v>378</v>
      </c>
      <c r="BO6" s="373"/>
      <c r="BP6" s="373"/>
      <c r="BQ6" s="373"/>
      <c r="BR6" s="373"/>
      <c r="BS6" s="373"/>
      <c r="BT6" s="373"/>
      <c r="BU6" s="373"/>
      <c r="BV6" s="373"/>
      <c r="BW6" s="373"/>
      <c r="BX6" s="373"/>
      <c r="BY6" s="373"/>
      <c r="BZ6" s="374"/>
      <c r="CA6" s="372" t="s">
        <v>379</v>
      </c>
      <c r="CB6" s="373"/>
      <c r="CC6" s="373"/>
      <c r="CD6" s="373"/>
      <c r="CE6" s="373"/>
      <c r="CF6" s="373"/>
      <c r="CG6" s="373"/>
      <c r="CH6" s="373"/>
      <c r="CI6" s="373"/>
      <c r="CJ6" s="373"/>
      <c r="CK6" s="373"/>
      <c r="CL6" s="373"/>
      <c r="CM6" s="373"/>
      <c r="CN6" s="373"/>
      <c r="CO6" s="373"/>
      <c r="CP6" s="374"/>
      <c r="CQ6" s="372" t="s">
        <v>380</v>
      </c>
      <c r="CR6" s="373"/>
      <c r="CS6" s="373"/>
      <c r="CT6" s="373"/>
      <c r="CU6" s="373"/>
      <c r="CV6" s="373"/>
      <c r="CW6" s="373"/>
      <c r="CX6" s="373"/>
      <c r="CY6" s="373"/>
      <c r="CZ6" s="373"/>
      <c r="DA6" s="373"/>
      <c r="DB6" s="373"/>
      <c r="DC6" s="373"/>
      <c r="DD6" s="373"/>
      <c r="DE6" s="373"/>
      <c r="DF6" s="374"/>
      <c r="DG6" s="381" t="s">
        <v>360</v>
      </c>
      <c r="DH6" s="382"/>
      <c r="DI6" s="383"/>
    </row>
    <row r="7" spans="1:113" s="90" customFormat="1" ht="93.75" customHeight="1" x14ac:dyDescent="0.2">
      <c r="A7" s="378"/>
      <c r="B7" s="379"/>
      <c r="C7" s="379"/>
      <c r="D7" s="380"/>
      <c r="E7" s="378"/>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80"/>
      <c r="AZ7" s="378"/>
      <c r="BA7" s="379"/>
      <c r="BB7" s="379"/>
      <c r="BC7" s="379"/>
      <c r="BD7" s="379"/>
      <c r="BE7" s="379"/>
      <c r="BF7" s="379"/>
      <c r="BG7" s="379"/>
      <c r="BH7" s="379"/>
      <c r="BI7" s="379"/>
      <c r="BJ7" s="379"/>
      <c r="BK7" s="379"/>
      <c r="BL7" s="379"/>
      <c r="BM7" s="380"/>
      <c r="BN7" s="378"/>
      <c r="BO7" s="379"/>
      <c r="BP7" s="379"/>
      <c r="BQ7" s="379"/>
      <c r="BR7" s="379"/>
      <c r="BS7" s="379"/>
      <c r="BT7" s="379"/>
      <c r="BU7" s="379"/>
      <c r="BV7" s="379"/>
      <c r="BW7" s="379"/>
      <c r="BX7" s="379"/>
      <c r="BY7" s="379"/>
      <c r="BZ7" s="380"/>
      <c r="CA7" s="378"/>
      <c r="CB7" s="379"/>
      <c r="CC7" s="379"/>
      <c r="CD7" s="379"/>
      <c r="CE7" s="379"/>
      <c r="CF7" s="379"/>
      <c r="CG7" s="379"/>
      <c r="CH7" s="379"/>
      <c r="CI7" s="379"/>
      <c r="CJ7" s="379"/>
      <c r="CK7" s="379"/>
      <c r="CL7" s="379"/>
      <c r="CM7" s="379"/>
      <c r="CN7" s="379"/>
      <c r="CO7" s="379"/>
      <c r="CP7" s="380"/>
      <c r="CQ7" s="378"/>
      <c r="CR7" s="379"/>
      <c r="CS7" s="379"/>
      <c r="CT7" s="379"/>
      <c r="CU7" s="379"/>
      <c r="CV7" s="379"/>
      <c r="CW7" s="379"/>
      <c r="CX7" s="379"/>
      <c r="CY7" s="379"/>
      <c r="CZ7" s="379"/>
      <c r="DA7" s="379"/>
      <c r="DB7" s="379"/>
      <c r="DC7" s="379"/>
      <c r="DD7" s="379"/>
      <c r="DE7" s="379"/>
      <c r="DF7" s="380"/>
      <c r="DG7" s="76" t="s">
        <v>362</v>
      </c>
      <c r="DH7" s="76" t="s">
        <v>363</v>
      </c>
      <c r="DI7" s="76" t="s">
        <v>364</v>
      </c>
    </row>
    <row r="8" spans="1:113" s="70" customFormat="1" ht="12.75" x14ac:dyDescent="0.2">
      <c r="A8" s="371">
        <v>1</v>
      </c>
      <c r="B8" s="371"/>
      <c r="C8" s="371"/>
      <c r="D8" s="371"/>
      <c r="E8" s="371">
        <v>2</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v>3</v>
      </c>
      <c r="BA8" s="371"/>
      <c r="BB8" s="371"/>
      <c r="BC8" s="371"/>
      <c r="BD8" s="371"/>
      <c r="BE8" s="371"/>
      <c r="BF8" s="371"/>
      <c r="BG8" s="371"/>
      <c r="BH8" s="371"/>
      <c r="BI8" s="371"/>
      <c r="BJ8" s="371"/>
      <c r="BK8" s="371"/>
      <c r="BL8" s="371"/>
      <c r="BM8" s="371"/>
      <c r="BN8" s="371">
        <v>4</v>
      </c>
      <c r="BO8" s="371"/>
      <c r="BP8" s="371"/>
      <c r="BQ8" s="371"/>
      <c r="BR8" s="371"/>
      <c r="BS8" s="371"/>
      <c r="BT8" s="371"/>
      <c r="BU8" s="371"/>
      <c r="BV8" s="371"/>
      <c r="BW8" s="371"/>
      <c r="BX8" s="371"/>
      <c r="BY8" s="371"/>
      <c r="BZ8" s="371"/>
      <c r="CA8" s="371">
        <v>5</v>
      </c>
      <c r="CB8" s="371"/>
      <c r="CC8" s="371"/>
      <c r="CD8" s="371"/>
      <c r="CE8" s="371"/>
      <c r="CF8" s="371"/>
      <c r="CG8" s="371"/>
      <c r="CH8" s="371"/>
      <c r="CI8" s="371"/>
      <c r="CJ8" s="371"/>
      <c r="CK8" s="371"/>
      <c r="CL8" s="371"/>
      <c r="CM8" s="371"/>
      <c r="CN8" s="371"/>
      <c r="CO8" s="371"/>
      <c r="CP8" s="371"/>
      <c r="CQ8" s="394">
        <v>6</v>
      </c>
      <c r="CR8" s="394"/>
      <c r="CS8" s="394"/>
      <c r="CT8" s="394"/>
      <c r="CU8" s="394"/>
      <c r="CV8" s="394"/>
      <c r="CW8" s="394"/>
      <c r="CX8" s="394"/>
      <c r="CY8" s="394"/>
      <c r="CZ8" s="394"/>
      <c r="DA8" s="394"/>
      <c r="DB8" s="394"/>
      <c r="DC8" s="394"/>
      <c r="DD8" s="394"/>
      <c r="DE8" s="394"/>
      <c r="DF8" s="394"/>
      <c r="DG8" s="89">
        <v>7</v>
      </c>
      <c r="DH8" s="89">
        <v>8</v>
      </c>
      <c r="DI8" s="89">
        <v>9</v>
      </c>
    </row>
    <row r="9" spans="1:113" s="72" customFormat="1" ht="12.75" x14ac:dyDescent="0.2">
      <c r="A9" s="369" t="s">
        <v>10</v>
      </c>
      <c r="B9" s="369"/>
      <c r="C9" s="369"/>
      <c r="D9" s="369"/>
      <c r="E9" s="370" t="s">
        <v>381</v>
      </c>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65">
        <v>21</v>
      </c>
      <c r="BA9" s="365"/>
      <c r="BB9" s="365"/>
      <c r="BC9" s="365"/>
      <c r="BD9" s="365"/>
      <c r="BE9" s="365"/>
      <c r="BF9" s="365"/>
      <c r="BG9" s="365"/>
      <c r="BH9" s="365"/>
      <c r="BI9" s="365"/>
      <c r="BJ9" s="365"/>
      <c r="BK9" s="365"/>
      <c r="BL9" s="365"/>
      <c r="BM9" s="365"/>
      <c r="BN9" s="365">
        <v>84</v>
      </c>
      <c r="BO9" s="365"/>
      <c r="BP9" s="365"/>
      <c r="BQ9" s="365"/>
      <c r="BR9" s="365"/>
      <c r="BS9" s="365"/>
      <c r="BT9" s="365"/>
      <c r="BU9" s="365"/>
      <c r="BV9" s="365"/>
      <c r="BW9" s="365"/>
      <c r="BX9" s="365"/>
      <c r="BY9" s="365"/>
      <c r="BZ9" s="365"/>
      <c r="CA9" s="365">
        <v>370</v>
      </c>
      <c r="CB9" s="365"/>
      <c r="CC9" s="365"/>
      <c r="CD9" s="365"/>
      <c r="CE9" s="365"/>
      <c r="CF9" s="365"/>
      <c r="CG9" s="365"/>
      <c r="CH9" s="365"/>
      <c r="CI9" s="365"/>
      <c r="CJ9" s="365"/>
      <c r="CK9" s="365"/>
      <c r="CL9" s="365"/>
      <c r="CM9" s="365"/>
      <c r="CN9" s="365"/>
      <c r="CO9" s="365"/>
      <c r="CP9" s="365"/>
      <c r="CQ9" s="365">
        <f>BN9*CA9</f>
        <v>31080</v>
      </c>
      <c r="CR9" s="365"/>
      <c r="CS9" s="365"/>
      <c r="CT9" s="365"/>
      <c r="CU9" s="365"/>
      <c r="CV9" s="365"/>
      <c r="CW9" s="365"/>
      <c r="CX9" s="365"/>
      <c r="CY9" s="365"/>
      <c r="CZ9" s="365"/>
      <c r="DA9" s="365"/>
      <c r="DB9" s="365"/>
      <c r="DC9" s="365"/>
      <c r="DD9" s="365"/>
      <c r="DE9" s="365"/>
      <c r="DF9" s="365"/>
      <c r="DG9" s="88">
        <v>0</v>
      </c>
      <c r="DH9" s="88">
        <v>31080</v>
      </c>
      <c r="DI9" s="88">
        <v>0</v>
      </c>
    </row>
    <row r="10" spans="1:113" s="72" customFormat="1" ht="12.75" x14ac:dyDescent="0.2">
      <c r="A10" s="369" t="s">
        <v>11</v>
      </c>
      <c r="B10" s="369"/>
      <c r="C10" s="369"/>
      <c r="D10" s="369"/>
      <c r="E10" s="370" t="s">
        <v>382</v>
      </c>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65">
        <v>2</v>
      </c>
      <c r="BA10" s="365"/>
      <c r="BB10" s="365"/>
      <c r="BC10" s="365"/>
      <c r="BD10" s="365"/>
      <c r="BE10" s="365"/>
      <c r="BF10" s="365"/>
      <c r="BG10" s="365"/>
      <c r="BH10" s="365"/>
      <c r="BI10" s="365"/>
      <c r="BJ10" s="365"/>
      <c r="BK10" s="365"/>
      <c r="BL10" s="365"/>
      <c r="BM10" s="365"/>
      <c r="BN10" s="365">
        <v>10</v>
      </c>
      <c r="BO10" s="365"/>
      <c r="BP10" s="365"/>
      <c r="BQ10" s="365"/>
      <c r="BR10" s="365"/>
      <c r="BS10" s="365"/>
      <c r="BT10" s="365"/>
      <c r="BU10" s="365"/>
      <c r="BV10" s="365"/>
      <c r="BW10" s="365"/>
      <c r="BX10" s="365"/>
      <c r="BY10" s="365"/>
      <c r="BZ10" s="365"/>
      <c r="CA10" s="365">
        <v>420</v>
      </c>
      <c r="CB10" s="365"/>
      <c r="CC10" s="365"/>
      <c r="CD10" s="365"/>
      <c r="CE10" s="365"/>
      <c r="CF10" s="365"/>
      <c r="CG10" s="365"/>
      <c r="CH10" s="365"/>
      <c r="CI10" s="365"/>
      <c r="CJ10" s="365"/>
      <c r="CK10" s="365"/>
      <c r="CL10" s="365"/>
      <c r="CM10" s="365"/>
      <c r="CN10" s="365"/>
      <c r="CO10" s="365"/>
      <c r="CP10" s="365"/>
      <c r="CQ10" s="365">
        <f>BN10*CA10</f>
        <v>4200</v>
      </c>
      <c r="CR10" s="365"/>
      <c r="CS10" s="365"/>
      <c r="CT10" s="365"/>
      <c r="CU10" s="365"/>
      <c r="CV10" s="365"/>
      <c r="CW10" s="365"/>
      <c r="CX10" s="365"/>
      <c r="CY10" s="365"/>
      <c r="CZ10" s="365"/>
      <c r="DA10" s="365"/>
      <c r="DB10" s="365"/>
      <c r="DC10" s="365"/>
      <c r="DD10" s="365"/>
      <c r="DE10" s="365"/>
      <c r="DF10" s="365"/>
      <c r="DG10" s="88">
        <v>0</v>
      </c>
      <c r="DH10" s="88">
        <v>4200</v>
      </c>
      <c r="DI10" s="88">
        <v>0</v>
      </c>
    </row>
    <row r="11" spans="1:113" s="72" customFormat="1" ht="12.75" x14ac:dyDescent="0.2">
      <c r="A11" s="369"/>
      <c r="B11" s="369"/>
      <c r="C11" s="369"/>
      <c r="D11" s="369"/>
      <c r="E11" s="367" t="s">
        <v>371</v>
      </c>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8"/>
      <c r="AZ11" s="393" t="s">
        <v>36</v>
      </c>
      <c r="BA11" s="393"/>
      <c r="BB11" s="393"/>
      <c r="BC11" s="393"/>
      <c r="BD11" s="393"/>
      <c r="BE11" s="393"/>
      <c r="BF11" s="393"/>
      <c r="BG11" s="393"/>
      <c r="BH11" s="393"/>
      <c r="BI11" s="393"/>
      <c r="BJ11" s="393"/>
      <c r="BK11" s="393"/>
      <c r="BL11" s="393"/>
      <c r="BM11" s="393"/>
      <c r="BN11" s="393" t="s">
        <v>36</v>
      </c>
      <c r="BO11" s="393"/>
      <c r="BP11" s="393"/>
      <c r="BQ11" s="393"/>
      <c r="BR11" s="393"/>
      <c r="BS11" s="393"/>
      <c r="BT11" s="393"/>
      <c r="BU11" s="393"/>
      <c r="BV11" s="393"/>
      <c r="BW11" s="393"/>
      <c r="BX11" s="393"/>
      <c r="BY11" s="393"/>
      <c r="BZ11" s="393"/>
      <c r="CA11" s="393" t="s">
        <v>36</v>
      </c>
      <c r="CB11" s="393"/>
      <c r="CC11" s="393"/>
      <c r="CD11" s="393"/>
      <c r="CE11" s="393"/>
      <c r="CF11" s="393"/>
      <c r="CG11" s="393"/>
      <c r="CH11" s="393"/>
      <c r="CI11" s="393"/>
      <c r="CJ11" s="393"/>
      <c r="CK11" s="393"/>
      <c r="CL11" s="393"/>
      <c r="CM11" s="393"/>
      <c r="CN11" s="393"/>
      <c r="CO11" s="393"/>
      <c r="CP11" s="393"/>
      <c r="CQ11" s="365">
        <f>SUM(CQ9:DF10)</f>
        <v>35280</v>
      </c>
      <c r="CR11" s="365"/>
      <c r="CS11" s="365"/>
      <c r="CT11" s="365"/>
      <c r="CU11" s="365"/>
      <c r="CV11" s="365"/>
      <c r="CW11" s="365"/>
      <c r="CX11" s="365"/>
      <c r="CY11" s="365"/>
      <c r="CZ11" s="365"/>
      <c r="DA11" s="365"/>
      <c r="DB11" s="365"/>
      <c r="DC11" s="365"/>
      <c r="DD11" s="365"/>
      <c r="DE11" s="365"/>
      <c r="DF11" s="365"/>
      <c r="DG11" s="88">
        <f>SUM(DG9:DG10)</f>
        <v>0</v>
      </c>
      <c r="DH11" s="88">
        <f>SUM(DH9:DH10)</f>
        <v>35280</v>
      </c>
      <c r="DI11" s="88">
        <f>SUM(DI9:DI10)</f>
        <v>0</v>
      </c>
    </row>
    <row r="12" spans="1:113" ht="12" customHeight="1" x14ac:dyDescent="0.25">
      <c r="BN12" s="77"/>
      <c r="BO12" s="77"/>
      <c r="BP12" s="77"/>
      <c r="BQ12" s="77"/>
      <c r="BR12" s="77"/>
      <c r="BS12" s="77"/>
      <c r="BT12" s="77"/>
      <c r="BU12" s="77"/>
      <c r="BV12" s="77"/>
      <c r="BW12" s="77"/>
      <c r="BX12" s="77"/>
      <c r="BY12" s="77"/>
      <c r="BZ12" s="77"/>
    </row>
    <row r="13" spans="1:113" ht="12" customHeight="1" x14ac:dyDescent="0.25">
      <c r="BN13" s="77"/>
      <c r="BO13" s="77"/>
      <c r="BP13" s="77"/>
      <c r="BQ13" s="77"/>
      <c r="BR13" s="77"/>
      <c r="BS13" s="77"/>
      <c r="BT13" s="77"/>
      <c r="BU13" s="77"/>
      <c r="BV13" s="77"/>
      <c r="BW13" s="77"/>
      <c r="BX13" s="77"/>
      <c r="BY13" s="77"/>
      <c r="BZ13" s="77"/>
    </row>
    <row r="14" spans="1:113" ht="12" customHeight="1" x14ac:dyDescent="0.25">
      <c r="BN14" s="77"/>
      <c r="BO14" s="77"/>
      <c r="BP14" s="77"/>
      <c r="BQ14" s="77"/>
      <c r="BR14" s="77"/>
      <c r="BS14" s="77"/>
      <c r="BT14" s="77"/>
      <c r="BU14" s="77"/>
      <c r="BV14" s="77"/>
      <c r="BW14" s="77"/>
      <c r="BX14" s="77"/>
      <c r="BY14" s="77"/>
      <c r="BZ14" s="77"/>
    </row>
    <row r="15" spans="1:113" ht="12" customHeight="1" x14ac:dyDescent="0.25">
      <c r="BN15" s="77"/>
      <c r="BO15" s="77"/>
      <c r="BP15" s="77"/>
      <c r="BQ15" s="77"/>
      <c r="BR15" s="77"/>
      <c r="BS15" s="77"/>
      <c r="BT15" s="77"/>
      <c r="BU15" s="77"/>
      <c r="BV15" s="77"/>
      <c r="BW15" s="77"/>
      <c r="BX15" s="77"/>
      <c r="BY15" s="77"/>
      <c r="BZ15" s="77"/>
    </row>
    <row r="16" spans="1:113" ht="12" customHeight="1" x14ac:dyDescent="0.25">
      <c r="BN16" s="77"/>
      <c r="BO16" s="77"/>
      <c r="BP16" s="77"/>
      <c r="BQ16" s="77"/>
      <c r="BR16" s="77"/>
      <c r="BS16" s="77"/>
      <c r="BT16" s="77"/>
      <c r="BU16" s="77"/>
      <c r="BV16" s="77"/>
      <c r="BW16" s="77"/>
      <c r="BX16" s="77"/>
      <c r="BY16" s="77"/>
      <c r="BZ16" s="77"/>
    </row>
    <row r="17" spans="66:78" ht="12" customHeight="1" x14ac:dyDescent="0.25">
      <c r="BN17" s="77"/>
      <c r="BO17" s="77"/>
      <c r="BP17" s="77"/>
      <c r="BQ17" s="77"/>
      <c r="BR17" s="77"/>
      <c r="BS17" s="77"/>
      <c r="BT17" s="77"/>
      <c r="BU17" s="77"/>
      <c r="BV17" s="77"/>
      <c r="BW17" s="77"/>
      <c r="BX17" s="77"/>
      <c r="BY17" s="77"/>
      <c r="BZ17" s="77"/>
    </row>
    <row r="18" spans="66:78" ht="12" customHeight="1" x14ac:dyDescent="0.25">
      <c r="BN18" s="77"/>
      <c r="BO18" s="77"/>
      <c r="BP18" s="77"/>
      <c r="BQ18" s="77"/>
      <c r="BR18" s="77"/>
      <c r="BS18" s="77"/>
      <c r="BT18" s="77"/>
      <c r="BU18" s="77"/>
      <c r="BV18" s="77"/>
      <c r="BW18" s="77"/>
      <c r="BX18" s="77"/>
      <c r="BY18" s="77"/>
      <c r="BZ18" s="77"/>
    </row>
    <row r="19" spans="66:78" ht="12" customHeight="1" x14ac:dyDescent="0.25">
      <c r="BN19" s="77"/>
      <c r="BO19" s="77"/>
      <c r="BP19" s="77"/>
      <c r="BQ19" s="77"/>
      <c r="BR19" s="77"/>
      <c r="BS19" s="77"/>
      <c r="BT19" s="77"/>
      <c r="BU19" s="77"/>
      <c r="BV19" s="77"/>
      <c r="BW19" s="77"/>
      <c r="BX19" s="77"/>
      <c r="BY19" s="77"/>
      <c r="BZ19" s="77"/>
    </row>
  </sheetData>
  <mergeCells count="33">
    <mergeCell ref="DG1:DI1"/>
    <mergeCell ref="Y4:AU4"/>
    <mergeCell ref="A6:D7"/>
    <mergeCell ref="E6:AY7"/>
    <mergeCell ref="AZ6:BM7"/>
    <mergeCell ref="BN6:BZ7"/>
    <mergeCell ref="CA6:CP7"/>
    <mergeCell ref="CQ6:DF7"/>
    <mergeCell ref="DG6:DI6"/>
    <mergeCell ref="CQ9:DF9"/>
    <mergeCell ref="A8:D8"/>
    <mergeCell ref="E8:AY8"/>
    <mergeCell ref="AZ8:BM8"/>
    <mergeCell ref="BN8:BZ8"/>
    <mergeCell ref="CA8:CP8"/>
    <mergeCell ref="CQ8:DF8"/>
    <mergeCell ref="A9:D9"/>
    <mergeCell ref="E9:AY9"/>
    <mergeCell ref="AZ9:BM9"/>
    <mergeCell ref="BN9:BZ9"/>
    <mergeCell ref="CA9:CP9"/>
    <mergeCell ref="CQ11:DF11"/>
    <mergeCell ref="A10:D10"/>
    <mergeCell ref="E10:AY10"/>
    <mergeCell ref="AZ10:BM10"/>
    <mergeCell ref="BN10:BZ10"/>
    <mergeCell ref="CA10:CP10"/>
    <mergeCell ref="CQ10:DF10"/>
    <mergeCell ref="A11:D11"/>
    <mergeCell ref="E11:AY11"/>
    <mergeCell ref="AZ11:BM11"/>
    <mergeCell ref="BN11:BZ11"/>
    <mergeCell ref="CA11:CP11"/>
  </mergeCells>
  <pageMargins left="0.78740157480314965" right="0.78740157480314965" top="1.1811023622047245" bottom="0.39370078740157483" header="0" footer="0"/>
  <pageSetup paperSize="9" scale="96" fitToHeight="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BAF9-563F-4DCC-A255-A8E81A0BC406}">
  <dimension ref="A1:DL24"/>
  <sheetViews>
    <sheetView view="pageBreakPreview" zoomScaleNormal="100" zoomScaleSheetLayoutView="100" workbookViewId="0">
      <selection activeCell="FR17" sqref="FR17"/>
    </sheetView>
  </sheetViews>
  <sheetFormatPr defaultColWidth="0.85546875" defaultRowHeight="12" customHeight="1" x14ac:dyDescent="0.25"/>
  <cols>
    <col min="1" max="100" width="0.85546875" style="62"/>
    <col min="101" max="105" width="1.85546875" style="62" customWidth="1"/>
    <col min="106" max="109" width="0.85546875" style="62"/>
    <col min="110" max="110" width="14.5703125" style="62" customWidth="1"/>
    <col min="111" max="111" width="12.85546875" style="62" customWidth="1"/>
    <col min="112" max="112" width="13.28515625" style="62" customWidth="1"/>
    <col min="113" max="114" width="0.85546875" style="62"/>
    <col min="115" max="115" width="23" style="62" customWidth="1"/>
    <col min="116" max="116" width="14.7109375" style="62" customWidth="1"/>
    <col min="117" max="356" width="0.85546875" style="62"/>
    <col min="357" max="361" width="1.85546875" style="62" customWidth="1"/>
    <col min="362" max="365" width="0.85546875" style="62"/>
    <col min="366" max="366" width="14.5703125" style="62" customWidth="1"/>
    <col min="367" max="367" width="12.85546875" style="62" customWidth="1"/>
    <col min="368" max="368" width="13.28515625" style="62" customWidth="1"/>
    <col min="369" max="612" width="0.85546875" style="62"/>
    <col min="613" max="617" width="1.85546875" style="62" customWidth="1"/>
    <col min="618" max="621" width="0.85546875" style="62"/>
    <col min="622" max="622" width="14.5703125" style="62" customWidth="1"/>
    <col min="623" max="623" width="12.85546875" style="62" customWidth="1"/>
    <col min="624" max="624" width="13.28515625" style="62" customWidth="1"/>
    <col min="625" max="868" width="0.85546875" style="62"/>
    <col min="869" max="873" width="1.85546875" style="62" customWidth="1"/>
    <col min="874" max="877" width="0.85546875" style="62"/>
    <col min="878" max="878" width="14.5703125" style="62" customWidth="1"/>
    <col min="879" max="879" width="12.85546875" style="62" customWidth="1"/>
    <col min="880" max="880" width="13.28515625" style="62" customWidth="1"/>
    <col min="881" max="1124" width="0.85546875" style="62"/>
    <col min="1125" max="1129" width="1.85546875" style="62" customWidth="1"/>
    <col min="1130" max="1133" width="0.85546875" style="62"/>
    <col min="1134" max="1134" width="14.5703125" style="62" customWidth="1"/>
    <col min="1135" max="1135" width="12.85546875" style="62" customWidth="1"/>
    <col min="1136" max="1136" width="13.28515625" style="62" customWidth="1"/>
    <col min="1137" max="1380" width="0.85546875" style="62"/>
    <col min="1381" max="1385" width="1.85546875" style="62" customWidth="1"/>
    <col min="1386" max="1389" width="0.85546875" style="62"/>
    <col min="1390" max="1390" width="14.5703125" style="62" customWidth="1"/>
    <col min="1391" max="1391" width="12.85546875" style="62" customWidth="1"/>
    <col min="1392" max="1392" width="13.28515625" style="62" customWidth="1"/>
    <col min="1393" max="1636" width="0.85546875" style="62"/>
    <col min="1637" max="1641" width="1.85546875" style="62" customWidth="1"/>
    <col min="1642" max="1645" width="0.85546875" style="62"/>
    <col min="1646" max="1646" width="14.5703125" style="62" customWidth="1"/>
    <col min="1647" max="1647" width="12.85546875" style="62" customWidth="1"/>
    <col min="1648" max="1648" width="13.28515625" style="62" customWidth="1"/>
    <col min="1649" max="1892" width="0.85546875" style="62"/>
    <col min="1893" max="1897" width="1.85546875" style="62" customWidth="1"/>
    <col min="1898" max="1901" width="0.85546875" style="62"/>
    <col min="1902" max="1902" width="14.5703125" style="62" customWidth="1"/>
    <col min="1903" max="1903" width="12.85546875" style="62" customWidth="1"/>
    <col min="1904" max="1904" width="13.28515625" style="62" customWidth="1"/>
    <col min="1905" max="2148" width="0.85546875" style="62"/>
    <col min="2149" max="2153" width="1.85546875" style="62" customWidth="1"/>
    <col min="2154" max="2157" width="0.85546875" style="62"/>
    <col min="2158" max="2158" width="14.5703125" style="62" customWidth="1"/>
    <col min="2159" max="2159" width="12.85546875" style="62" customWidth="1"/>
    <col min="2160" max="2160" width="13.28515625" style="62" customWidth="1"/>
    <col min="2161" max="2404" width="0.85546875" style="62"/>
    <col min="2405" max="2409" width="1.85546875" style="62" customWidth="1"/>
    <col min="2410" max="2413" width="0.85546875" style="62"/>
    <col min="2414" max="2414" width="14.5703125" style="62" customWidth="1"/>
    <col min="2415" max="2415" width="12.85546875" style="62" customWidth="1"/>
    <col min="2416" max="2416" width="13.28515625" style="62" customWidth="1"/>
    <col min="2417" max="2660" width="0.85546875" style="62"/>
    <col min="2661" max="2665" width="1.85546875" style="62" customWidth="1"/>
    <col min="2666" max="2669" width="0.85546875" style="62"/>
    <col min="2670" max="2670" width="14.5703125" style="62" customWidth="1"/>
    <col min="2671" max="2671" width="12.85546875" style="62" customWidth="1"/>
    <col min="2672" max="2672" width="13.28515625" style="62" customWidth="1"/>
    <col min="2673" max="2916" width="0.85546875" style="62"/>
    <col min="2917" max="2921" width="1.85546875" style="62" customWidth="1"/>
    <col min="2922" max="2925" width="0.85546875" style="62"/>
    <col min="2926" max="2926" width="14.5703125" style="62" customWidth="1"/>
    <col min="2927" max="2927" width="12.85546875" style="62" customWidth="1"/>
    <col min="2928" max="2928" width="13.28515625" style="62" customWidth="1"/>
    <col min="2929" max="3172" width="0.85546875" style="62"/>
    <col min="3173" max="3177" width="1.85546875" style="62" customWidth="1"/>
    <col min="3178" max="3181" width="0.85546875" style="62"/>
    <col min="3182" max="3182" width="14.5703125" style="62" customWidth="1"/>
    <col min="3183" max="3183" width="12.85546875" style="62" customWidth="1"/>
    <col min="3184" max="3184" width="13.28515625" style="62" customWidth="1"/>
    <col min="3185" max="3428" width="0.85546875" style="62"/>
    <col min="3429" max="3433" width="1.85546875" style="62" customWidth="1"/>
    <col min="3434" max="3437" width="0.85546875" style="62"/>
    <col min="3438" max="3438" width="14.5703125" style="62" customWidth="1"/>
    <col min="3439" max="3439" width="12.85546875" style="62" customWidth="1"/>
    <col min="3440" max="3440" width="13.28515625" style="62" customWidth="1"/>
    <col min="3441" max="3684" width="0.85546875" style="62"/>
    <col min="3685" max="3689" width="1.85546875" style="62" customWidth="1"/>
    <col min="3690" max="3693" width="0.85546875" style="62"/>
    <col min="3694" max="3694" width="14.5703125" style="62" customWidth="1"/>
    <col min="3695" max="3695" width="12.85546875" style="62" customWidth="1"/>
    <col min="3696" max="3696" width="13.28515625" style="62" customWidth="1"/>
    <col min="3697" max="3940" width="0.85546875" style="62"/>
    <col min="3941" max="3945" width="1.85546875" style="62" customWidth="1"/>
    <col min="3946" max="3949" width="0.85546875" style="62"/>
    <col min="3950" max="3950" width="14.5703125" style="62" customWidth="1"/>
    <col min="3951" max="3951" width="12.85546875" style="62" customWidth="1"/>
    <col min="3952" max="3952" width="13.28515625" style="62" customWidth="1"/>
    <col min="3953" max="4196" width="0.85546875" style="62"/>
    <col min="4197" max="4201" width="1.85546875" style="62" customWidth="1"/>
    <col min="4202" max="4205" width="0.85546875" style="62"/>
    <col min="4206" max="4206" width="14.5703125" style="62" customWidth="1"/>
    <col min="4207" max="4207" width="12.85546875" style="62" customWidth="1"/>
    <col min="4208" max="4208" width="13.28515625" style="62" customWidth="1"/>
    <col min="4209" max="4452" width="0.85546875" style="62"/>
    <col min="4453" max="4457" width="1.85546875" style="62" customWidth="1"/>
    <col min="4458" max="4461" width="0.85546875" style="62"/>
    <col min="4462" max="4462" width="14.5703125" style="62" customWidth="1"/>
    <col min="4463" max="4463" width="12.85546875" style="62" customWidth="1"/>
    <col min="4464" max="4464" width="13.28515625" style="62" customWidth="1"/>
    <col min="4465" max="4708" width="0.85546875" style="62"/>
    <col min="4709" max="4713" width="1.85546875" style="62" customWidth="1"/>
    <col min="4714" max="4717" width="0.85546875" style="62"/>
    <col min="4718" max="4718" width="14.5703125" style="62" customWidth="1"/>
    <col min="4719" max="4719" width="12.85546875" style="62" customWidth="1"/>
    <col min="4720" max="4720" width="13.28515625" style="62" customWidth="1"/>
    <col min="4721" max="4964" width="0.85546875" style="62"/>
    <col min="4965" max="4969" width="1.85546875" style="62" customWidth="1"/>
    <col min="4970" max="4973" width="0.85546875" style="62"/>
    <col min="4974" max="4974" width="14.5703125" style="62" customWidth="1"/>
    <col min="4975" max="4975" width="12.85546875" style="62" customWidth="1"/>
    <col min="4976" max="4976" width="13.28515625" style="62" customWidth="1"/>
    <col min="4977" max="5220" width="0.85546875" style="62"/>
    <col min="5221" max="5225" width="1.85546875" style="62" customWidth="1"/>
    <col min="5226" max="5229" width="0.85546875" style="62"/>
    <col min="5230" max="5230" width="14.5703125" style="62" customWidth="1"/>
    <col min="5231" max="5231" width="12.85546875" style="62" customWidth="1"/>
    <col min="5232" max="5232" width="13.28515625" style="62" customWidth="1"/>
    <col min="5233" max="5476" width="0.85546875" style="62"/>
    <col min="5477" max="5481" width="1.85546875" style="62" customWidth="1"/>
    <col min="5482" max="5485" width="0.85546875" style="62"/>
    <col min="5486" max="5486" width="14.5703125" style="62" customWidth="1"/>
    <col min="5487" max="5487" width="12.85546875" style="62" customWidth="1"/>
    <col min="5488" max="5488" width="13.28515625" style="62" customWidth="1"/>
    <col min="5489" max="5732" width="0.85546875" style="62"/>
    <col min="5733" max="5737" width="1.85546875" style="62" customWidth="1"/>
    <col min="5738" max="5741" width="0.85546875" style="62"/>
    <col min="5742" max="5742" width="14.5703125" style="62" customWidth="1"/>
    <col min="5743" max="5743" width="12.85546875" style="62" customWidth="1"/>
    <col min="5744" max="5744" width="13.28515625" style="62" customWidth="1"/>
    <col min="5745" max="5988" width="0.85546875" style="62"/>
    <col min="5989" max="5993" width="1.85546875" style="62" customWidth="1"/>
    <col min="5994" max="5997" width="0.85546875" style="62"/>
    <col min="5998" max="5998" width="14.5703125" style="62" customWidth="1"/>
    <col min="5999" max="5999" width="12.85546875" style="62" customWidth="1"/>
    <col min="6000" max="6000" width="13.28515625" style="62" customWidth="1"/>
    <col min="6001" max="6244" width="0.85546875" style="62"/>
    <col min="6245" max="6249" width="1.85546875" style="62" customWidth="1"/>
    <col min="6250" max="6253" width="0.85546875" style="62"/>
    <col min="6254" max="6254" width="14.5703125" style="62" customWidth="1"/>
    <col min="6255" max="6255" width="12.85546875" style="62" customWidth="1"/>
    <col min="6256" max="6256" width="13.28515625" style="62" customWidth="1"/>
    <col min="6257" max="6500" width="0.85546875" style="62"/>
    <col min="6501" max="6505" width="1.85546875" style="62" customWidth="1"/>
    <col min="6506" max="6509" width="0.85546875" style="62"/>
    <col min="6510" max="6510" width="14.5703125" style="62" customWidth="1"/>
    <col min="6511" max="6511" width="12.85546875" style="62" customWidth="1"/>
    <col min="6512" max="6512" width="13.28515625" style="62" customWidth="1"/>
    <col min="6513" max="6756" width="0.85546875" style="62"/>
    <col min="6757" max="6761" width="1.85546875" style="62" customWidth="1"/>
    <col min="6762" max="6765" width="0.85546875" style="62"/>
    <col min="6766" max="6766" width="14.5703125" style="62" customWidth="1"/>
    <col min="6767" max="6767" width="12.85546875" style="62" customWidth="1"/>
    <col min="6768" max="6768" width="13.28515625" style="62" customWidth="1"/>
    <col min="6769" max="7012" width="0.85546875" style="62"/>
    <col min="7013" max="7017" width="1.85546875" style="62" customWidth="1"/>
    <col min="7018" max="7021" width="0.85546875" style="62"/>
    <col min="7022" max="7022" width="14.5703125" style="62" customWidth="1"/>
    <col min="7023" max="7023" width="12.85546875" style="62" customWidth="1"/>
    <col min="7024" max="7024" width="13.28515625" style="62" customWidth="1"/>
    <col min="7025" max="7268" width="0.85546875" style="62"/>
    <col min="7269" max="7273" width="1.85546875" style="62" customWidth="1"/>
    <col min="7274" max="7277" width="0.85546875" style="62"/>
    <col min="7278" max="7278" width="14.5703125" style="62" customWidth="1"/>
    <col min="7279" max="7279" width="12.85546875" style="62" customWidth="1"/>
    <col min="7280" max="7280" width="13.28515625" style="62" customWidth="1"/>
    <col min="7281" max="7524" width="0.85546875" style="62"/>
    <col min="7525" max="7529" width="1.85546875" style="62" customWidth="1"/>
    <col min="7530" max="7533" width="0.85546875" style="62"/>
    <col min="7534" max="7534" width="14.5703125" style="62" customWidth="1"/>
    <col min="7535" max="7535" width="12.85546875" style="62" customWidth="1"/>
    <col min="7536" max="7536" width="13.28515625" style="62" customWidth="1"/>
    <col min="7537" max="7780" width="0.85546875" style="62"/>
    <col min="7781" max="7785" width="1.85546875" style="62" customWidth="1"/>
    <col min="7786" max="7789" width="0.85546875" style="62"/>
    <col min="7790" max="7790" width="14.5703125" style="62" customWidth="1"/>
    <col min="7791" max="7791" width="12.85546875" style="62" customWidth="1"/>
    <col min="7792" max="7792" width="13.28515625" style="62" customWidth="1"/>
    <col min="7793" max="8036" width="0.85546875" style="62"/>
    <col min="8037" max="8041" width="1.85546875" style="62" customWidth="1"/>
    <col min="8042" max="8045" width="0.85546875" style="62"/>
    <col min="8046" max="8046" width="14.5703125" style="62" customWidth="1"/>
    <col min="8047" max="8047" width="12.85546875" style="62" customWidth="1"/>
    <col min="8048" max="8048" width="13.28515625" style="62" customWidth="1"/>
    <col min="8049" max="8292" width="0.85546875" style="62"/>
    <col min="8293" max="8297" width="1.85546875" style="62" customWidth="1"/>
    <col min="8298" max="8301" width="0.85546875" style="62"/>
    <col min="8302" max="8302" width="14.5703125" style="62" customWidth="1"/>
    <col min="8303" max="8303" width="12.85546875" style="62" customWidth="1"/>
    <col min="8304" max="8304" width="13.28515625" style="62" customWidth="1"/>
    <col min="8305" max="8548" width="0.85546875" style="62"/>
    <col min="8549" max="8553" width="1.85546875" style="62" customWidth="1"/>
    <col min="8554" max="8557" width="0.85546875" style="62"/>
    <col min="8558" max="8558" width="14.5703125" style="62" customWidth="1"/>
    <col min="8559" max="8559" width="12.85546875" style="62" customWidth="1"/>
    <col min="8560" max="8560" width="13.28515625" style="62" customWidth="1"/>
    <col min="8561" max="8804" width="0.85546875" style="62"/>
    <col min="8805" max="8809" width="1.85546875" style="62" customWidth="1"/>
    <col min="8810" max="8813" width="0.85546875" style="62"/>
    <col min="8814" max="8814" width="14.5703125" style="62" customWidth="1"/>
    <col min="8815" max="8815" width="12.85546875" style="62" customWidth="1"/>
    <col min="8816" max="8816" width="13.28515625" style="62" customWidth="1"/>
    <col min="8817" max="9060" width="0.85546875" style="62"/>
    <col min="9061" max="9065" width="1.85546875" style="62" customWidth="1"/>
    <col min="9066" max="9069" width="0.85546875" style="62"/>
    <col min="9070" max="9070" width="14.5703125" style="62" customWidth="1"/>
    <col min="9071" max="9071" width="12.85546875" style="62" customWidth="1"/>
    <col min="9072" max="9072" width="13.28515625" style="62" customWidth="1"/>
    <col min="9073" max="9316" width="0.85546875" style="62"/>
    <col min="9317" max="9321" width="1.85546875" style="62" customWidth="1"/>
    <col min="9322" max="9325" width="0.85546875" style="62"/>
    <col min="9326" max="9326" width="14.5703125" style="62" customWidth="1"/>
    <col min="9327" max="9327" width="12.85546875" style="62" customWidth="1"/>
    <col min="9328" max="9328" width="13.28515625" style="62" customWidth="1"/>
    <col min="9329" max="9572" width="0.85546875" style="62"/>
    <col min="9573" max="9577" width="1.85546875" style="62" customWidth="1"/>
    <col min="9578" max="9581" width="0.85546875" style="62"/>
    <col min="9582" max="9582" width="14.5703125" style="62" customWidth="1"/>
    <col min="9583" max="9583" width="12.85546875" style="62" customWidth="1"/>
    <col min="9584" max="9584" width="13.28515625" style="62" customWidth="1"/>
    <col min="9585" max="9828" width="0.85546875" style="62"/>
    <col min="9829" max="9833" width="1.85546875" style="62" customWidth="1"/>
    <col min="9834" max="9837" width="0.85546875" style="62"/>
    <col min="9838" max="9838" width="14.5703125" style="62" customWidth="1"/>
    <col min="9839" max="9839" width="12.85546875" style="62" customWidth="1"/>
    <col min="9840" max="9840" width="13.28515625" style="62" customWidth="1"/>
    <col min="9841" max="10084" width="0.85546875" style="62"/>
    <col min="10085" max="10089" width="1.85546875" style="62" customWidth="1"/>
    <col min="10090" max="10093" width="0.85546875" style="62"/>
    <col min="10094" max="10094" width="14.5703125" style="62" customWidth="1"/>
    <col min="10095" max="10095" width="12.85546875" style="62" customWidth="1"/>
    <col min="10096" max="10096" width="13.28515625" style="62" customWidth="1"/>
    <col min="10097" max="10340" width="0.85546875" style="62"/>
    <col min="10341" max="10345" width="1.85546875" style="62" customWidth="1"/>
    <col min="10346" max="10349" width="0.85546875" style="62"/>
    <col min="10350" max="10350" width="14.5703125" style="62" customWidth="1"/>
    <col min="10351" max="10351" width="12.85546875" style="62" customWidth="1"/>
    <col min="10352" max="10352" width="13.28515625" style="62" customWidth="1"/>
    <col min="10353" max="10596" width="0.85546875" style="62"/>
    <col min="10597" max="10601" width="1.85546875" style="62" customWidth="1"/>
    <col min="10602" max="10605" width="0.85546875" style="62"/>
    <col min="10606" max="10606" width="14.5703125" style="62" customWidth="1"/>
    <col min="10607" max="10607" width="12.85546875" style="62" customWidth="1"/>
    <col min="10608" max="10608" width="13.28515625" style="62" customWidth="1"/>
    <col min="10609" max="10852" width="0.85546875" style="62"/>
    <col min="10853" max="10857" width="1.85546875" style="62" customWidth="1"/>
    <col min="10858" max="10861" width="0.85546875" style="62"/>
    <col min="10862" max="10862" width="14.5703125" style="62" customWidth="1"/>
    <col min="10863" max="10863" width="12.85546875" style="62" customWidth="1"/>
    <col min="10864" max="10864" width="13.28515625" style="62" customWidth="1"/>
    <col min="10865" max="11108" width="0.85546875" style="62"/>
    <col min="11109" max="11113" width="1.85546875" style="62" customWidth="1"/>
    <col min="11114" max="11117" width="0.85546875" style="62"/>
    <col min="11118" max="11118" width="14.5703125" style="62" customWidth="1"/>
    <col min="11119" max="11119" width="12.85546875" style="62" customWidth="1"/>
    <col min="11120" max="11120" width="13.28515625" style="62" customWidth="1"/>
    <col min="11121" max="11364" width="0.85546875" style="62"/>
    <col min="11365" max="11369" width="1.85546875" style="62" customWidth="1"/>
    <col min="11370" max="11373" width="0.85546875" style="62"/>
    <col min="11374" max="11374" width="14.5703125" style="62" customWidth="1"/>
    <col min="11375" max="11375" width="12.85546875" style="62" customWidth="1"/>
    <col min="11376" max="11376" width="13.28515625" style="62" customWidth="1"/>
    <col min="11377" max="11620" width="0.85546875" style="62"/>
    <col min="11621" max="11625" width="1.85546875" style="62" customWidth="1"/>
    <col min="11626" max="11629" width="0.85546875" style="62"/>
    <col min="11630" max="11630" width="14.5703125" style="62" customWidth="1"/>
    <col min="11631" max="11631" width="12.85546875" style="62" customWidth="1"/>
    <col min="11632" max="11632" width="13.28515625" style="62" customWidth="1"/>
    <col min="11633" max="11876" width="0.85546875" style="62"/>
    <col min="11877" max="11881" width="1.85546875" style="62" customWidth="1"/>
    <col min="11882" max="11885" width="0.85546875" style="62"/>
    <col min="11886" max="11886" width="14.5703125" style="62" customWidth="1"/>
    <col min="11887" max="11887" width="12.85546875" style="62" customWidth="1"/>
    <col min="11888" max="11888" width="13.28515625" style="62" customWidth="1"/>
    <col min="11889" max="12132" width="0.85546875" style="62"/>
    <col min="12133" max="12137" width="1.85546875" style="62" customWidth="1"/>
    <col min="12138" max="12141" width="0.85546875" style="62"/>
    <col min="12142" max="12142" width="14.5703125" style="62" customWidth="1"/>
    <col min="12143" max="12143" width="12.85546875" style="62" customWidth="1"/>
    <col min="12144" max="12144" width="13.28515625" style="62" customWidth="1"/>
    <col min="12145" max="12388" width="0.85546875" style="62"/>
    <col min="12389" max="12393" width="1.85546875" style="62" customWidth="1"/>
    <col min="12394" max="12397" width="0.85546875" style="62"/>
    <col min="12398" max="12398" width="14.5703125" style="62" customWidth="1"/>
    <col min="12399" max="12399" width="12.85546875" style="62" customWidth="1"/>
    <col min="12400" max="12400" width="13.28515625" style="62" customWidth="1"/>
    <col min="12401" max="12644" width="0.85546875" style="62"/>
    <col min="12645" max="12649" width="1.85546875" style="62" customWidth="1"/>
    <col min="12650" max="12653" width="0.85546875" style="62"/>
    <col min="12654" max="12654" width="14.5703125" style="62" customWidth="1"/>
    <col min="12655" max="12655" width="12.85546875" style="62" customWidth="1"/>
    <col min="12656" max="12656" width="13.28515625" style="62" customWidth="1"/>
    <col min="12657" max="12900" width="0.85546875" style="62"/>
    <col min="12901" max="12905" width="1.85546875" style="62" customWidth="1"/>
    <col min="12906" max="12909" width="0.85546875" style="62"/>
    <col min="12910" max="12910" width="14.5703125" style="62" customWidth="1"/>
    <col min="12911" max="12911" width="12.85546875" style="62" customWidth="1"/>
    <col min="12912" max="12912" width="13.28515625" style="62" customWidth="1"/>
    <col min="12913" max="13156" width="0.85546875" style="62"/>
    <col min="13157" max="13161" width="1.85546875" style="62" customWidth="1"/>
    <col min="13162" max="13165" width="0.85546875" style="62"/>
    <col min="13166" max="13166" width="14.5703125" style="62" customWidth="1"/>
    <col min="13167" max="13167" width="12.85546875" style="62" customWidth="1"/>
    <col min="13168" max="13168" width="13.28515625" style="62" customWidth="1"/>
    <col min="13169" max="13412" width="0.85546875" style="62"/>
    <col min="13413" max="13417" width="1.85546875" style="62" customWidth="1"/>
    <col min="13418" max="13421" width="0.85546875" style="62"/>
    <col min="13422" max="13422" width="14.5703125" style="62" customWidth="1"/>
    <col min="13423" max="13423" width="12.85546875" style="62" customWidth="1"/>
    <col min="13424" max="13424" width="13.28515625" style="62" customWidth="1"/>
    <col min="13425" max="13668" width="0.85546875" style="62"/>
    <col min="13669" max="13673" width="1.85546875" style="62" customWidth="1"/>
    <col min="13674" max="13677" width="0.85546875" style="62"/>
    <col min="13678" max="13678" width="14.5703125" style="62" customWidth="1"/>
    <col min="13679" max="13679" width="12.85546875" style="62" customWidth="1"/>
    <col min="13680" max="13680" width="13.28515625" style="62" customWidth="1"/>
    <col min="13681" max="13924" width="0.85546875" style="62"/>
    <col min="13925" max="13929" width="1.85546875" style="62" customWidth="1"/>
    <col min="13930" max="13933" width="0.85546875" style="62"/>
    <col min="13934" max="13934" width="14.5703125" style="62" customWidth="1"/>
    <col min="13935" max="13935" width="12.85546875" style="62" customWidth="1"/>
    <col min="13936" max="13936" width="13.28515625" style="62" customWidth="1"/>
    <col min="13937" max="14180" width="0.85546875" style="62"/>
    <col min="14181" max="14185" width="1.85546875" style="62" customWidth="1"/>
    <col min="14186" max="14189" width="0.85546875" style="62"/>
    <col min="14190" max="14190" width="14.5703125" style="62" customWidth="1"/>
    <col min="14191" max="14191" width="12.85546875" style="62" customWidth="1"/>
    <col min="14192" max="14192" width="13.28515625" style="62" customWidth="1"/>
    <col min="14193" max="14436" width="0.85546875" style="62"/>
    <col min="14437" max="14441" width="1.85546875" style="62" customWidth="1"/>
    <col min="14442" max="14445" width="0.85546875" style="62"/>
    <col min="14446" max="14446" width="14.5703125" style="62" customWidth="1"/>
    <col min="14447" max="14447" width="12.85546875" style="62" customWidth="1"/>
    <col min="14448" max="14448" width="13.28515625" style="62" customWidth="1"/>
    <col min="14449" max="14692" width="0.85546875" style="62"/>
    <col min="14693" max="14697" width="1.85546875" style="62" customWidth="1"/>
    <col min="14698" max="14701" width="0.85546875" style="62"/>
    <col min="14702" max="14702" width="14.5703125" style="62" customWidth="1"/>
    <col min="14703" max="14703" width="12.85546875" style="62" customWidth="1"/>
    <col min="14704" max="14704" width="13.28515625" style="62" customWidth="1"/>
    <col min="14705" max="14948" width="0.85546875" style="62"/>
    <col min="14949" max="14953" width="1.85546875" style="62" customWidth="1"/>
    <col min="14954" max="14957" width="0.85546875" style="62"/>
    <col min="14958" max="14958" width="14.5703125" style="62" customWidth="1"/>
    <col min="14959" max="14959" width="12.85546875" style="62" customWidth="1"/>
    <col min="14960" max="14960" width="13.28515625" style="62" customWidth="1"/>
    <col min="14961" max="15204" width="0.85546875" style="62"/>
    <col min="15205" max="15209" width="1.85546875" style="62" customWidth="1"/>
    <col min="15210" max="15213" width="0.85546875" style="62"/>
    <col min="15214" max="15214" width="14.5703125" style="62" customWidth="1"/>
    <col min="15215" max="15215" width="12.85546875" style="62" customWidth="1"/>
    <col min="15216" max="15216" width="13.28515625" style="62" customWidth="1"/>
    <col min="15217" max="15460" width="0.85546875" style="62"/>
    <col min="15461" max="15465" width="1.85546875" style="62" customWidth="1"/>
    <col min="15466" max="15469" width="0.85546875" style="62"/>
    <col min="15470" max="15470" width="14.5703125" style="62" customWidth="1"/>
    <col min="15471" max="15471" width="12.85546875" style="62" customWidth="1"/>
    <col min="15472" max="15472" width="13.28515625" style="62" customWidth="1"/>
    <col min="15473" max="15716" width="0.85546875" style="62"/>
    <col min="15717" max="15721" width="1.85546875" style="62" customWidth="1"/>
    <col min="15722" max="15725" width="0.85546875" style="62"/>
    <col min="15726" max="15726" width="14.5703125" style="62" customWidth="1"/>
    <col min="15727" max="15727" width="12.85546875" style="62" customWidth="1"/>
    <col min="15728" max="15728" width="13.28515625" style="62" customWidth="1"/>
    <col min="15729" max="15972" width="0.85546875" style="62"/>
    <col min="15973" max="15977" width="1.85546875" style="62" customWidth="1"/>
    <col min="15978" max="15981" width="0.85546875" style="62"/>
    <col min="15982" max="15982" width="14.5703125" style="62" customWidth="1"/>
    <col min="15983" max="15983" width="12.85546875" style="62" customWidth="1"/>
    <col min="15984" max="15984" width="13.28515625" style="62" customWidth="1"/>
    <col min="15985" max="16228" width="0.85546875" style="62"/>
    <col min="16229" max="16233" width="1.85546875" style="62" customWidth="1"/>
    <col min="16234" max="16237" width="0.85546875" style="62"/>
    <col min="16238" max="16238" width="14.5703125" style="62" customWidth="1"/>
    <col min="16239" max="16239" width="12.85546875" style="62" customWidth="1"/>
    <col min="16240" max="16240" width="13.28515625" style="62" customWidth="1"/>
    <col min="16241" max="16384" width="0.85546875" style="62"/>
  </cols>
  <sheetData>
    <row r="1" spans="1:116" ht="12" customHeight="1" x14ac:dyDescent="0.25">
      <c r="DF1" s="395" t="s">
        <v>564</v>
      </c>
      <c r="DG1" s="395"/>
      <c r="DH1" s="395"/>
    </row>
    <row r="2" spans="1:116" s="96" customFormat="1" ht="32.25" customHeight="1" x14ac:dyDescent="0.2">
      <c r="A2" s="422" t="s">
        <v>384</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c r="BY2" s="422"/>
      <c r="BZ2" s="422"/>
      <c r="CA2" s="422"/>
      <c r="CB2" s="422"/>
      <c r="CC2" s="422"/>
      <c r="CD2" s="422"/>
      <c r="CE2" s="422"/>
      <c r="CF2" s="422"/>
      <c r="CG2" s="422"/>
      <c r="CH2" s="422"/>
      <c r="CI2" s="422"/>
      <c r="CJ2" s="422"/>
      <c r="CK2" s="422"/>
      <c r="CL2" s="422"/>
      <c r="CM2" s="422"/>
      <c r="CN2" s="422"/>
      <c r="CO2" s="422"/>
      <c r="CP2" s="422"/>
      <c r="CQ2" s="422"/>
      <c r="CR2" s="422"/>
      <c r="CS2" s="422"/>
      <c r="CT2" s="422"/>
      <c r="CU2" s="422"/>
      <c r="CV2" s="422"/>
      <c r="CW2" s="422"/>
      <c r="CX2" s="422"/>
      <c r="CY2" s="422"/>
      <c r="CZ2" s="422"/>
      <c r="DA2" s="422"/>
      <c r="DB2" s="422"/>
      <c r="DC2" s="422"/>
      <c r="DD2" s="422"/>
      <c r="DE2" s="422"/>
      <c r="DF2" s="422"/>
      <c r="DG2" s="422"/>
      <c r="DH2" s="422"/>
    </row>
    <row r="3" spans="1:116" s="96" customFormat="1" ht="7.5" customHeight="1" x14ac:dyDescent="0.2">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row>
    <row r="4" spans="1:116" s="96" customFormat="1" ht="14.25" x14ac:dyDescent="0.2">
      <c r="A4" s="423" t="s">
        <v>352</v>
      </c>
      <c r="B4" s="423"/>
      <c r="C4" s="423"/>
      <c r="D4" s="423"/>
      <c r="E4" s="423"/>
      <c r="F4" s="423"/>
      <c r="G4" s="423"/>
      <c r="H4" s="423"/>
      <c r="I4" s="423"/>
      <c r="J4" s="423"/>
      <c r="K4" s="423"/>
      <c r="L4" s="423"/>
      <c r="M4" s="423"/>
      <c r="N4" s="423"/>
      <c r="O4" s="423"/>
      <c r="P4" s="423"/>
      <c r="Q4" s="423"/>
      <c r="R4" s="423"/>
      <c r="S4" s="423"/>
      <c r="T4" s="423"/>
      <c r="U4" s="423"/>
      <c r="V4" s="424">
        <v>119</v>
      </c>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row>
    <row r="5" spans="1:116" ht="10.5" customHeight="1" x14ac:dyDescent="0.25"/>
    <row r="6" spans="1:116" ht="29.25" customHeight="1" x14ac:dyDescent="0.25">
      <c r="A6" s="372" t="s">
        <v>353</v>
      </c>
      <c r="B6" s="373"/>
      <c r="C6" s="373"/>
      <c r="D6" s="374"/>
      <c r="E6" s="372" t="s">
        <v>385</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4"/>
      <c r="BU6" s="372" t="s">
        <v>386</v>
      </c>
      <c r="BV6" s="373"/>
      <c r="BW6" s="373"/>
      <c r="BX6" s="373"/>
      <c r="BY6" s="373"/>
      <c r="BZ6" s="373"/>
      <c r="CA6" s="373"/>
      <c r="CB6" s="373"/>
      <c r="CC6" s="373"/>
      <c r="CD6" s="373"/>
      <c r="CE6" s="373"/>
      <c r="CF6" s="373"/>
      <c r="CG6" s="373"/>
      <c r="CH6" s="373"/>
      <c r="CI6" s="373"/>
      <c r="CJ6" s="373"/>
      <c r="CK6" s="373"/>
      <c r="CL6" s="373"/>
      <c r="CM6" s="373"/>
      <c r="CN6" s="374"/>
      <c r="CO6" s="372" t="s">
        <v>387</v>
      </c>
      <c r="CP6" s="373"/>
      <c r="CQ6" s="373"/>
      <c r="CR6" s="373"/>
      <c r="CS6" s="373"/>
      <c r="CT6" s="373"/>
      <c r="CU6" s="373"/>
      <c r="CV6" s="373"/>
      <c r="CW6" s="373"/>
      <c r="CX6" s="373"/>
      <c r="CY6" s="373"/>
      <c r="CZ6" s="373"/>
      <c r="DA6" s="373"/>
      <c r="DB6" s="373"/>
      <c r="DC6" s="373"/>
      <c r="DD6" s="373"/>
      <c r="DE6" s="374"/>
      <c r="DF6" s="381" t="s">
        <v>360</v>
      </c>
      <c r="DG6" s="382"/>
      <c r="DH6" s="383"/>
    </row>
    <row r="7" spans="1:116" ht="101.25" x14ac:dyDescent="0.25">
      <c r="A7" s="378"/>
      <c r="B7" s="379"/>
      <c r="C7" s="379"/>
      <c r="D7" s="380"/>
      <c r="E7" s="378"/>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80"/>
      <c r="BU7" s="378"/>
      <c r="BV7" s="379"/>
      <c r="BW7" s="379"/>
      <c r="BX7" s="379"/>
      <c r="BY7" s="379"/>
      <c r="BZ7" s="379"/>
      <c r="CA7" s="379"/>
      <c r="CB7" s="379"/>
      <c r="CC7" s="379"/>
      <c r="CD7" s="379"/>
      <c r="CE7" s="379"/>
      <c r="CF7" s="379"/>
      <c r="CG7" s="379"/>
      <c r="CH7" s="379"/>
      <c r="CI7" s="379"/>
      <c r="CJ7" s="379"/>
      <c r="CK7" s="379"/>
      <c r="CL7" s="379"/>
      <c r="CM7" s="379"/>
      <c r="CN7" s="380"/>
      <c r="CO7" s="378"/>
      <c r="CP7" s="379"/>
      <c r="CQ7" s="379"/>
      <c r="CR7" s="379"/>
      <c r="CS7" s="379"/>
      <c r="CT7" s="379"/>
      <c r="CU7" s="379"/>
      <c r="CV7" s="379"/>
      <c r="CW7" s="379"/>
      <c r="CX7" s="379"/>
      <c r="CY7" s="379"/>
      <c r="CZ7" s="379"/>
      <c r="DA7" s="379"/>
      <c r="DB7" s="379"/>
      <c r="DC7" s="379"/>
      <c r="DD7" s="379"/>
      <c r="DE7" s="380"/>
      <c r="DF7" s="76" t="s">
        <v>362</v>
      </c>
      <c r="DG7" s="76" t="s">
        <v>363</v>
      </c>
      <c r="DH7" s="76" t="s">
        <v>364</v>
      </c>
    </row>
    <row r="8" spans="1:116" s="56" customFormat="1" ht="12.75" x14ac:dyDescent="0.2">
      <c r="A8" s="371">
        <v>1</v>
      </c>
      <c r="B8" s="371"/>
      <c r="C8" s="371"/>
      <c r="D8" s="371"/>
      <c r="E8" s="371">
        <v>2</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v>3</v>
      </c>
      <c r="BV8" s="371"/>
      <c r="BW8" s="371"/>
      <c r="BX8" s="371"/>
      <c r="BY8" s="371"/>
      <c r="BZ8" s="371"/>
      <c r="CA8" s="371"/>
      <c r="CB8" s="371"/>
      <c r="CC8" s="371"/>
      <c r="CD8" s="371"/>
      <c r="CE8" s="371"/>
      <c r="CF8" s="371"/>
      <c r="CG8" s="371"/>
      <c r="CH8" s="371"/>
      <c r="CI8" s="371"/>
      <c r="CJ8" s="371"/>
      <c r="CK8" s="371"/>
      <c r="CL8" s="371"/>
      <c r="CM8" s="371"/>
      <c r="CN8" s="371"/>
      <c r="CO8" s="371">
        <v>4</v>
      </c>
      <c r="CP8" s="371"/>
      <c r="CQ8" s="371"/>
      <c r="CR8" s="371"/>
      <c r="CS8" s="371"/>
      <c r="CT8" s="371"/>
      <c r="CU8" s="371"/>
      <c r="CV8" s="371"/>
      <c r="CW8" s="371"/>
      <c r="CX8" s="371"/>
      <c r="CY8" s="371"/>
      <c r="CZ8" s="371"/>
      <c r="DA8" s="371"/>
      <c r="DB8" s="371"/>
      <c r="DC8" s="371"/>
      <c r="DD8" s="371"/>
      <c r="DE8" s="371"/>
      <c r="DF8" s="80">
        <v>5</v>
      </c>
      <c r="DG8" s="80">
        <v>6</v>
      </c>
      <c r="DH8" s="80">
        <v>7</v>
      </c>
    </row>
    <row r="9" spans="1:116" ht="15" customHeight="1" x14ac:dyDescent="0.25">
      <c r="A9" s="369" t="s">
        <v>10</v>
      </c>
      <c r="B9" s="369"/>
      <c r="C9" s="369"/>
      <c r="D9" s="369"/>
      <c r="E9" s="99"/>
      <c r="F9" s="404" t="s">
        <v>388</v>
      </c>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5"/>
      <c r="BU9" s="398" t="s">
        <v>36</v>
      </c>
      <c r="BV9" s="399"/>
      <c r="BW9" s="399"/>
      <c r="BX9" s="399"/>
      <c r="BY9" s="399"/>
      <c r="BZ9" s="399"/>
      <c r="CA9" s="399"/>
      <c r="CB9" s="399"/>
      <c r="CC9" s="399"/>
      <c r="CD9" s="399"/>
      <c r="CE9" s="399"/>
      <c r="CF9" s="399"/>
      <c r="CG9" s="399"/>
      <c r="CH9" s="399"/>
      <c r="CI9" s="399"/>
      <c r="CJ9" s="399"/>
      <c r="CK9" s="399"/>
      <c r="CL9" s="399"/>
      <c r="CM9" s="399"/>
      <c r="CN9" s="400"/>
      <c r="CO9" s="365">
        <f>CO10+CO12</f>
        <v>6323411</v>
      </c>
      <c r="CP9" s="365"/>
      <c r="CQ9" s="365"/>
      <c r="CR9" s="365"/>
      <c r="CS9" s="365"/>
      <c r="CT9" s="365"/>
      <c r="CU9" s="365"/>
      <c r="CV9" s="365"/>
      <c r="CW9" s="365"/>
      <c r="CX9" s="365"/>
      <c r="CY9" s="365"/>
      <c r="CZ9" s="365"/>
      <c r="DA9" s="365"/>
      <c r="DB9" s="365"/>
      <c r="DC9" s="365"/>
      <c r="DD9" s="365"/>
      <c r="DE9" s="365"/>
      <c r="DF9" s="95">
        <f>DF10</f>
        <v>5061425</v>
      </c>
      <c r="DG9" s="95">
        <f>DG10</f>
        <v>0</v>
      </c>
      <c r="DH9" s="95">
        <f>DH10</f>
        <v>1261986</v>
      </c>
    </row>
    <row r="10" spans="1:116" s="56" customFormat="1" ht="12.75" x14ac:dyDescent="0.2">
      <c r="A10" s="408" t="s">
        <v>128</v>
      </c>
      <c r="B10" s="409"/>
      <c r="C10" s="409"/>
      <c r="D10" s="410"/>
      <c r="E10" s="83"/>
      <c r="F10" s="414" t="s">
        <v>298</v>
      </c>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5"/>
      <c r="BU10" s="416">
        <v>28742700</v>
      </c>
      <c r="BV10" s="417"/>
      <c r="BW10" s="417"/>
      <c r="BX10" s="417"/>
      <c r="BY10" s="417"/>
      <c r="BZ10" s="417"/>
      <c r="CA10" s="417"/>
      <c r="CB10" s="417"/>
      <c r="CC10" s="417"/>
      <c r="CD10" s="417"/>
      <c r="CE10" s="417"/>
      <c r="CF10" s="417"/>
      <c r="CG10" s="417"/>
      <c r="CH10" s="417"/>
      <c r="CI10" s="417"/>
      <c r="CJ10" s="417"/>
      <c r="CK10" s="417"/>
      <c r="CL10" s="417"/>
      <c r="CM10" s="417"/>
      <c r="CN10" s="418"/>
      <c r="CO10" s="365">
        <v>6323411</v>
      </c>
      <c r="CP10" s="365"/>
      <c r="CQ10" s="365"/>
      <c r="CR10" s="365"/>
      <c r="CS10" s="365"/>
      <c r="CT10" s="365"/>
      <c r="CU10" s="365"/>
      <c r="CV10" s="365"/>
      <c r="CW10" s="365"/>
      <c r="CX10" s="365"/>
      <c r="CY10" s="365"/>
      <c r="CZ10" s="365"/>
      <c r="DA10" s="365"/>
      <c r="DB10" s="365"/>
      <c r="DC10" s="365"/>
      <c r="DD10" s="365"/>
      <c r="DE10" s="365"/>
      <c r="DF10" s="365">
        <f>10122850/2</f>
        <v>5061425</v>
      </c>
      <c r="DG10" s="365">
        <v>0</v>
      </c>
      <c r="DH10" s="365">
        <v>1261986</v>
      </c>
    </row>
    <row r="11" spans="1:116" s="56" customFormat="1" ht="12.75" x14ac:dyDescent="0.2">
      <c r="A11" s="411"/>
      <c r="B11" s="412"/>
      <c r="C11" s="412"/>
      <c r="D11" s="413"/>
      <c r="E11" s="84"/>
      <c r="F11" s="406" t="s">
        <v>389</v>
      </c>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7"/>
      <c r="BU11" s="419"/>
      <c r="BV11" s="420"/>
      <c r="BW11" s="420"/>
      <c r="BX11" s="420"/>
      <c r="BY11" s="420"/>
      <c r="BZ11" s="420"/>
      <c r="CA11" s="420"/>
      <c r="CB11" s="420"/>
      <c r="CC11" s="420"/>
      <c r="CD11" s="420"/>
      <c r="CE11" s="420"/>
      <c r="CF11" s="420"/>
      <c r="CG11" s="420"/>
      <c r="CH11" s="420"/>
      <c r="CI11" s="420"/>
      <c r="CJ11" s="420"/>
      <c r="CK11" s="420"/>
      <c r="CL11" s="420"/>
      <c r="CM11" s="420"/>
      <c r="CN11" s="421"/>
      <c r="CO11" s="365"/>
      <c r="CP11" s="365"/>
      <c r="CQ11" s="365"/>
      <c r="CR11" s="365"/>
      <c r="CS11" s="365"/>
      <c r="CT11" s="365"/>
      <c r="CU11" s="365"/>
      <c r="CV11" s="365"/>
      <c r="CW11" s="365"/>
      <c r="CX11" s="365"/>
      <c r="CY11" s="365"/>
      <c r="CZ11" s="365"/>
      <c r="DA11" s="365"/>
      <c r="DB11" s="365"/>
      <c r="DC11" s="365"/>
      <c r="DD11" s="365"/>
      <c r="DE11" s="365"/>
      <c r="DF11" s="365"/>
      <c r="DG11" s="365"/>
      <c r="DH11" s="365"/>
    </row>
    <row r="12" spans="1:116" s="56" customFormat="1" ht="13.5" customHeight="1" x14ac:dyDescent="0.2">
      <c r="A12" s="369" t="s">
        <v>130</v>
      </c>
      <c r="B12" s="369"/>
      <c r="C12" s="369"/>
      <c r="D12" s="369"/>
      <c r="E12" s="99"/>
      <c r="F12" s="402" t="s">
        <v>390</v>
      </c>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3"/>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88"/>
      <c r="DG12" s="88"/>
      <c r="DH12" s="88"/>
    </row>
    <row r="13" spans="1:116" s="56" customFormat="1" ht="26.25" customHeight="1" x14ac:dyDescent="0.2">
      <c r="A13" s="369" t="s">
        <v>132</v>
      </c>
      <c r="B13" s="369"/>
      <c r="C13" s="369"/>
      <c r="D13" s="369"/>
      <c r="E13" s="99"/>
      <c r="F13" s="402" t="s">
        <v>391</v>
      </c>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3"/>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88"/>
      <c r="DG13" s="88"/>
      <c r="DH13" s="88"/>
    </row>
    <row r="14" spans="1:116" s="56" customFormat="1" ht="26.25" customHeight="1" x14ac:dyDescent="0.2">
      <c r="A14" s="369" t="s">
        <v>11</v>
      </c>
      <c r="B14" s="369"/>
      <c r="C14" s="369"/>
      <c r="D14" s="369"/>
      <c r="E14" s="99"/>
      <c r="F14" s="404" t="s">
        <v>392</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5"/>
      <c r="BU14" s="398" t="s">
        <v>36</v>
      </c>
      <c r="BV14" s="399"/>
      <c r="BW14" s="399"/>
      <c r="BX14" s="399"/>
      <c r="BY14" s="399"/>
      <c r="BZ14" s="399"/>
      <c r="CA14" s="399"/>
      <c r="CB14" s="399"/>
      <c r="CC14" s="399"/>
      <c r="CD14" s="399"/>
      <c r="CE14" s="399"/>
      <c r="CF14" s="399"/>
      <c r="CG14" s="399"/>
      <c r="CH14" s="399"/>
      <c r="CI14" s="399"/>
      <c r="CJ14" s="399"/>
      <c r="CK14" s="399"/>
      <c r="CL14" s="399"/>
      <c r="CM14" s="399"/>
      <c r="CN14" s="400"/>
      <c r="CO14" s="365">
        <v>891023</v>
      </c>
      <c r="CP14" s="365"/>
      <c r="CQ14" s="365"/>
      <c r="CR14" s="365"/>
      <c r="CS14" s="365"/>
      <c r="CT14" s="365"/>
      <c r="CU14" s="365"/>
      <c r="CV14" s="365"/>
      <c r="CW14" s="365"/>
      <c r="CX14" s="365"/>
      <c r="CY14" s="365"/>
      <c r="CZ14" s="365"/>
      <c r="DA14" s="365"/>
      <c r="DB14" s="365"/>
      <c r="DC14" s="365"/>
      <c r="DD14" s="365"/>
      <c r="DE14" s="365"/>
      <c r="DF14" s="88">
        <f>DF15+DF18</f>
        <v>713198</v>
      </c>
      <c r="DG14" s="88">
        <f>DG15+DG18</f>
        <v>0</v>
      </c>
      <c r="DH14" s="88">
        <f>DH15+DH18</f>
        <v>177825</v>
      </c>
      <c r="DL14" s="106"/>
    </row>
    <row r="15" spans="1:116" s="56" customFormat="1" ht="12.75" x14ac:dyDescent="0.2">
      <c r="A15" s="408" t="s">
        <v>393</v>
      </c>
      <c r="B15" s="409"/>
      <c r="C15" s="409"/>
      <c r="D15" s="410"/>
      <c r="E15" s="83"/>
      <c r="F15" s="414" t="s">
        <v>298</v>
      </c>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5"/>
      <c r="BU15" s="416">
        <f>BU10</f>
        <v>28742700</v>
      </c>
      <c r="BV15" s="417"/>
      <c r="BW15" s="417"/>
      <c r="BX15" s="417"/>
      <c r="BY15" s="417"/>
      <c r="BZ15" s="417"/>
      <c r="CA15" s="417"/>
      <c r="CB15" s="417"/>
      <c r="CC15" s="417"/>
      <c r="CD15" s="417"/>
      <c r="CE15" s="417"/>
      <c r="CF15" s="417"/>
      <c r="CG15" s="417"/>
      <c r="CH15" s="417"/>
      <c r="CI15" s="417"/>
      <c r="CJ15" s="417"/>
      <c r="CK15" s="417"/>
      <c r="CL15" s="417"/>
      <c r="CM15" s="417"/>
      <c r="CN15" s="418"/>
      <c r="CO15" s="365">
        <v>833538</v>
      </c>
      <c r="CP15" s="365"/>
      <c r="CQ15" s="365"/>
      <c r="CR15" s="365"/>
      <c r="CS15" s="365"/>
      <c r="CT15" s="365"/>
      <c r="CU15" s="365"/>
      <c r="CV15" s="365"/>
      <c r="CW15" s="365"/>
      <c r="CX15" s="365"/>
      <c r="CY15" s="365"/>
      <c r="CZ15" s="365"/>
      <c r="DA15" s="365"/>
      <c r="DB15" s="365"/>
      <c r="DC15" s="365"/>
      <c r="DD15" s="365"/>
      <c r="DE15" s="365"/>
      <c r="DF15" s="365">
        <v>667185</v>
      </c>
      <c r="DG15" s="365">
        <v>0</v>
      </c>
      <c r="DH15" s="365">
        <f>CO15-DF15</f>
        <v>166353</v>
      </c>
    </row>
    <row r="16" spans="1:116" s="56" customFormat="1" ht="25.5" customHeight="1" x14ac:dyDescent="0.2">
      <c r="A16" s="411"/>
      <c r="B16" s="412"/>
      <c r="C16" s="412"/>
      <c r="D16" s="413"/>
      <c r="E16" s="84"/>
      <c r="F16" s="406" t="s">
        <v>394</v>
      </c>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7"/>
      <c r="BU16" s="419"/>
      <c r="BV16" s="420"/>
      <c r="BW16" s="420"/>
      <c r="BX16" s="420"/>
      <c r="BY16" s="420"/>
      <c r="BZ16" s="420"/>
      <c r="CA16" s="420"/>
      <c r="CB16" s="420"/>
      <c r="CC16" s="420"/>
      <c r="CD16" s="420"/>
      <c r="CE16" s="420"/>
      <c r="CF16" s="420"/>
      <c r="CG16" s="420"/>
      <c r="CH16" s="420"/>
      <c r="CI16" s="420"/>
      <c r="CJ16" s="420"/>
      <c r="CK16" s="420"/>
      <c r="CL16" s="420"/>
      <c r="CM16" s="420"/>
      <c r="CN16" s="421"/>
      <c r="CO16" s="365"/>
      <c r="CP16" s="365"/>
      <c r="CQ16" s="365"/>
      <c r="CR16" s="365"/>
      <c r="CS16" s="365"/>
      <c r="CT16" s="365"/>
      <c r="CU16" s="365"/>
      <c r="CV16" s="365"/>
      <c r="CW16" s="365"/>
      <c r="CX16" s="365"/>
      <c r="CY16" s="365"/>
      <c r="CZ16" s="365"/>
      <c r="DA16" s="365"/>
      <c r="DB16" s="365"/>
      <c r="DC16" s="365"/>
      <c r="DD16" s="365"/>
      <c r="DE16" s="365"/>
      <c r="DF16" s="365"/>
      <c r="DG16" s="365"/>
      <c r="DH16" s="365"/>
      <c r="DL16" s="106"/>
    </row>
    <row r="17" spans="1:116" s="56" customFormat="1" ht="26.25" customHeight="1" x14ac:dyDescent="0.2">
      <c r="A17" s="369" t="s">
        <v>395</v>
      </c>
      <c r="B17" s="369"/>
      <c r="C17" s="369"/>
      <c r="D17" s="369"/>
      <c r="E17" s="99"/>
      <c r="F17" s="402" t="s">
        <v>396</v>
      </c>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3"/>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88"/>
      <c r="DG17" s="88"/>
      <c r="DH17" s="88"/>
    </row>
    <row r="18" spans="1:116" s="56" customFormat="1" ht="27" customHeight="1" x14ac:dyDescent="0.2">
      <c r="A18" s="369" t="s">
        <v>397</v>
      </c>
      <c r="B18" s="369"/>
      <c r="C18" s="369"/>
      <c r="D18" s="369"/>
      <c r="E18" s="99"/>
      <c r="F18" s="402" t="s">
        <v>398</v>
      </c>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3"/>
      <c r="BU18" s="365">
        <f>BU10</f>
        <v>28742700</v>
      </c>
      <c r="BV18" s="365"/>
      <c r="BW18" s="365"/>
      <c r="BX18" s="365"/>
      <c r="BY18" s="365"/>
      <c r="BZ18" s="365"/>
      <c r="CA18" s="365"/>
      <c r="CB18" s="365"/>
      <c r="CC18" s="365"/>
      <c r="CD18" s="365"/>
      <c r="CE18" s="365"/>
      <c r="CF18" s="365"/>
      <c r="CG18" s="365"/>
      <c r="CH18" s="365"/>
      <c r="CI18" s="365"/>
      <c r="CJ18" s="365"/>
      <c r="CK18" s="365"/>
      <c r="CL18" s="365"/>
      <c r="CM18" s="365"/>
      <c r="CN18" s="365"/>
      <c r="CO18" s="365">
        <v>57485</v>
      </c>
      <c r="CP18" s="365"/>
      <c r="CQ18" s="365"/>
      <c r="CR18" s="365"/>
      <c r="CS18" s="365"/>
      <c r="CT18" s="365"/>
      <c r="CU18" s="365"/>
      <c r="CV18" s="365"/>
      <c r="CW18" s="365"/>
      <c r="CX18" s="365"/>
      <c r="CY18" s="365"/>
      <c r="CZ18" s="365"/>
      <c r="DA18" s="365"/>
      <c r="DB18" s="365"/>
      <c r="DC18" s="365"/>
      <c r="DD18" s="365"/>
      <c r="DE18" s="365"/>
      <c r="DF18" s="88">
        <v>46013</v>
      </c>
      <c r="DG18" s="88">
        <v>0</v>
      </c>
      <c r="DH18" s="88">
        <f>CO18-DF18</f>
        <v>11472</v>
      </c>
      <c r="DL18" s="106"/>
    </row>
    <row r="19" spans="1:116" s="56" customFormat="1" ht="27" customHeight="1" x14ac:dyDescent="0.2">
      <c r="A19" s="369" t="s">
        <v>399</v>
      </c>
      <c r="B19" s="369"/>
      <c r="C19" s="369"/>
      <c r="D19" s="369"/>
      <c r="E19" s="99"/>
      <c r="F19" s="402" t="s">
        <v>400</v>
      </c>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3"/>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88"/>
      <c r="DG19" s="88"/>
      <c r="DH19" s="88"/>
    </row>
    <row r="20" spans="1:116" s="56" customFormat="1" ht="27" customHeight="1" x14ac:dyDescent="0.2">
      <c r="A20" s="369" t="s">
        <v>401</v>
      </c>
      <c r="B20" s="369"/>
      <c r="C20" s="369"/>
      <c r="D20" s="369"/>
      <c r="E20" s="99"/>
      <c r="F20" s="402" t="s">
        <v>400</v>
      </c>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3"/>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88"/>
      <c r="DG20" s="88"/>
      <c r="DH20" s="88"/>
    </row>
    <row r="21" spans="1:116" s="56" customFormat="1" ht="26.25" customHeight="1" x14ac:dyDescent="0.2">
      <c r="A21" s="369" t="s">
        <v>12</v>
      </c>
      <c r="B21" s="369"/>
      <c r="C21" s="369"/>
      <c r="D21" s="369"/>
      <c r="E21" s="99"/>
      <c r="F21" s="404" t="s">
        <v>402</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5"/>
      <c r="BU21" s="365">
        <f>BU10</f>
        <v>28742700</v>
      </c>
      <c r="BV21" s="365"/>
      <c r="BW21" s="365"/>
      <c r="BX21" s="365"/>
      <c r="BY21" s="365"/>
      <c r="BZ21" s="365"/>
      <c r="CA21" s="365"/>
      <c r="CB21" s="365"/>
      <c r="CC21" s="365"/>
      <c r="CD21" s="365"/>
      <c r="CE21" s="365"/>
      <c r="CF21" s="365"/>
      <c r="CG21" s="365"/>
      <c r="CH21" s="365"/>
      <c r="CI21" s="365"/>
      <c r="CJ21" s="365"/>
      <c r="CK21" s="365"/>
      <c r="CL21" s="365"/>
      <c r="CM21" s="365"/>
      <c r="CN21" s="365"/>
      <c r="CO21" s="365">
        <v>1465878</v>
      </c>
      <c r="CP21" s="365"/>
      <c r="CQ21" s="365"/>
      <c r="CR21" s="365"/>
      <c r="CS21" s="365"/>
      <c r="CT21" s="365"/>
      <c r="CU21" s="365"/>
      <c r="CV21" s="365"/>
      <c r="CW21" s="365"/>
      <c r="CX21" s="365"/>
      <c r="CY21" s="365"/>
      <c r="CZ21" s="365"/>
      <c r="DA21" s="365"/>
      <c r="DB21" s="365"/>
      <c r="DC21" s="365"/>
      <c r="DD21" s="365"/>
      <c r="DE21" s="365"/>
      <c r="DF21" s="88">
        <v>1173327</v>
      </c>
      <c r="DG21" s="88">
        <v>0</v>
      </c>
      <c r="DH21" s="88">
        <f>CO21-DF21</f>
        <v>292551</v>
      </c>
    </row>
    <row r="22" spans="1:116" s="56" customFormat="1" ht="13.5" customHeight="1" x14ac:dyDescent="0.2">
      <c r="A22" s="369"/>
      <c r="B22" s="369"/>
      <c r="C22" s="369"/>
      <c r="D22" s="369"/>
      <c r="E22" s="366" t="s">
        <v>371</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8"/>
      <c r="BU22" s="398" t="s">
        <v>36</v>
      </c>
      <c r="BV22" s="399"/>
      <c r="BW22" s="399"/>
      <c r="BX22" s="399"/>
      <c r="BY22" s="399"/>
      <c r="BZ22" s="399"/>
      <c r="CA22" s="399"/>
      <c r="CB22" s="399"/>
      <c r="CC22" s="399"/>
      <c r="CD22" s="399"/>
      <c r="CE22" s="399"/>
      <c r="CF22" s="399"/>
      <c r="CG22" s="399"/>
      <c r="CH22" s="399"/>
      <c r="CI22" s="399"/>
      <c r="CJ22" s="399"/>
      <c r="CK22" s="399"/>
      <c r="CL22" s="399"/>
      <c r="CM22" s="399"/>
      <c r="CN22" s="400"/>
      <c r="CO22" s="365">
        <f>CO9+CO14+CO21</f>
        <v>8680312</v>
      </c>
      <c r="CP22" s="365"/>
      <c r="CQ22" s="365"/>
      <c r="CR22" s="365"/>
      <c r="CS22" s="365"/>
      <c r="CT22" s="365"/>
      <c r="CU22" s="365"/>
      <c r="CV22" s="365"/>
      <c r="CW22" s="365"/>
      <c r="CX22" s="365"/>
      <c r="CY22" s="365"/>
      <c r="CZ22" s="365"/>
      <c r="DA22" s="365"/>
      <c r="DB22" s="365"/>
      <c r="DC22" s="365"/>
      <c r="DD22" s="365"/>
      <c r="DE22" s="365"/>
      <c r="DF22" s="85">
        <f>DF9+DF14+DF21</f>
        <v>6947950</v>
      </c>
      <c r="DG22" s="88">
        <f t="shared" ref="DG22:DH22" si="0">DG9+DG14+DG21</f>
        <v>0</v>
      </c>
      <c r="DH22" s="85">
        <f t="shared" si="0"/>
        <v>1732362</v>
      </c>
      <c r="DL22" s="106"/>
    </row>
    <row r="23" spans="1:116" ht="3" customHeight="1" x14ac:dyDescent="0.25"/>
    <row r="24" spans="1:116" s="52" customFormat="1" ht="21.75" customHeight="1" x14ac:dyDescent="0.2">
      <c r="A24" s="401" t="s">
        <v>403</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c r="CU24" s="401"/>
      <c r="CV24" s="401"/>
      <c r="CW24" s="401"/>
      <c r="CX24" s="401"/>
      <c r="CY24" s="401"/>
      <c r="CZ24" s="401"/>
      <c r="DA24" s="401"/>
      <c r="DB24" s="401"/>
      <c r="DC24" s="401"/>
      <c r="DD24" s="401"/>
      <c r="DE24" s="401"/>
      <c r="DF24" s="401"/>
      <c r="DG24" s="401"/>
      <c r="DH24" s="401"/>
    </row>
  </sheetData>
  <mergeCells count="70">
    <mergeCell ref="DF1:DH1"/>
    <mergeCell ref="A2:DH2"/>
    <mergeCell ref="A4:U4"/>
    <mergeCell ref="V4:AS4"/>
    <mergeCell ref="A6:D7"/>
    <mergeCell ref="E6:BT7"/>
    <mergeCell ref="BU6:CN7"/>
    <mergeCell ref="CO6:DE7"/>
    <mergeCell ref="DF6:DH6"/>
    <mergeCell ref="A8:D8"/>
    <mergeCell ref="E8:BT8"/>
    <mergeCell ref="BU8:CN8"/>
    <mergeCell ref="CO8:DE8"/>
    <mergeCell ref="A9:D9"/>
    <mergeCell ref="F9:BT9"/>
    <mergeCell ref="BU9:CN9"/>
    <mergeCell ref="CO9:DE9"/>
    <mergeCell ref="DH10:DH11"/>
    <mergeCell ref="F11:BT11"/>
    <mergeCell ref="A12:D12"/>
    <mergeCell ref="F12:BT12"/>
    <mergeCell ref="BU12:CN12"/>
    <mergeCell ref="CO12:DE12"/>
    <mergeCell ref="A10:D11"/>
    <mergeCell ref="F10:BT10"/>
    <mergeCell ref="BU10:CN11"/>
    <mergeCell ref="CO10:DE11"/>
    <mergeCell ref="DF10:DF11"/>
    <mergeCell ref="DG10:DG11"/>
    <mergeCell ref="A13:D13"/>
    <mergeCell ref="F13:BT13"/>
    <mergeCell ref="BU13:CN13"/>
    <mergeCell ref="CO13:DE13"/>
    <mergeCell ref="A14:D14"/>
    <mergeCell ref="F14:BT14"/>
    <mergeCell ref="BU14:CN14"/>
    <mergeCell ref="CO14:DE14"/>
    <mergeCell ref="DH15:DH16"/>
    <mergeCell ref="F16:BT16"/>
    <mergeCell ref="A17:D17"/>
    <mergeCell ref="F17:BT17"/>
    <mergeCell ref="BU17:CN17"/>
    <mergeCell ref="CO17:DE17"/>
    <mergeCell ref="A15:D16"/>
    <mergeCell ref="F15:BT15"/>
    <mergeCell ref="BU15:CN16"/>
    <mergeCell ref="CO15:DE16"/>
    <mergeCell ref="DF15:DF16"/>
    <mergeCell ref="DG15:DG16"/>
    <mergeCell ref="A18:D18"/>
    <mergeCell ref="F18:BT18"/>
    <mergeCell ref="BU18:CN18"/>
    <mergeCell ref="CO18:DE18"/>
    <mergeCell ref="A19:D19"/>
    <mergeCell ref="F19:BT19"/>
    <mergeCell ref="BU19:CN19"/>
    <mergeCell ref="CO19:DE19"/>
    <mergeCell ref="A20:D20"/>
    <mergeCell ref="F20:BT20"/>
    <mergeCell ref="BU20:CN20"/>
    <mergeCell ref="CO20:DE20"/>
    <mergeCell ref="A21:D21"/>
    <mergeCell ref="F21:BT21"/>
    <mergeCell ref="BU21:CN21"/>
    <mergeCell ref="CO21:DE21"/>
    <mergeCell ref="A22:D22"/>
    <mergeCell ref="E22:BT22"/>
    <mergeCell ref="BU22:CN22"/>
    <mergeCell ref="CO22:DE22"/>
    <mergeCell ref="A24:DH24"/>
  </mergeCells>
  <pageMargins left="0.78740157480314965" right="0.78740157480314965" top="1.1811023622047245" bottom="0.39370078740157483" header="0" footer="0"/>
  <pageSetup paperSize="9" scale="92" fitToHeight="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322A-C56F-4388-B58E-4AEF053561EC}">
  <dimension ref="A1:DP38"/>
  <sheetViews>
    <sheetView view="pageBreakPreview" topLeftCell="A4" zoomScaleNormal="100" zoomScaleSheetLayoutView="100" workbookViewId="0">
      <selection activeCell="CB30" sqref="CB30:CT30"/>
    </sheetView>
  </sheetViews>
  <sheetFormatPr defaultColWidth="0.85546875" defaultRowHeight="12" customHeight="1" x14ac:dyDescent="0.25"/>
  <cols>
    <col min="1" max="108" width="0.85546875" style="62"/>
    <col min="109" max="109" width="0.28515625" style="62" customWidth="1"/>
    <col min="110" max="112" width="0.85546875" style="62" hidden="1" customWidth="1"/>
    <col min="113" max="113" width="1.85546875" style="62" hidden="1" customWidth="1"/>
    <col min="114" max="117" width="0.85546875" style="62" hidden="1" customWidth="1"/>
    <col min="118" max="118" width="14.5703125" style="62" customWidth="1"/>
    <col min="119" max="119" width="12.85546875" style="62" customWidth="1"/>
    <col min="120" max="120" width="13.28515625" style="62" customWidth="1"/>
    <col min="121" max="16384" width="0.85546875" style="62"/>
  </cols>
  <sheetData>
    <row r="1" spans="1:120" ht="12" customHeight="1" x14ac:dyDescent="0.25">
      <c r="DN1" s="395" t="s">
        <v>564</v>
      </c>
      <c r="DO1" s="395"/>
      <c r="DP1" s="395"/>
    </row>
    <row r="2" spans="1:120" s="96" customFormat="1" ht="23.25" customHeight="1" x14ac:dyDescent="0.2">
      <c r="A2" s="397" t="s">
        <v>404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row>
    <row r="3" spans="1:120" ht="6" customHeight="1" x14ac:dyDescent="0.25"/>
    <row r="4" spans="1:120" s="96" customFormat="1" ht="14.25" x14ac:dyDescent="0.2">
      <c r="A4" s="96" t="s">
        <v>405</v>
      </c>
      <c r="V4" s="428" t="s">
        <v>89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row>
    <row r="5" spans="1:120" ht="10.5" customHeight="1" x14ac:dyDescent="0.25"/>
    <row r="6" spans="1:120" s="90" customFormat="1" ht="31.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4"/>
      <c r="AS6" s="372" t="s">
        <v>407</v>
      </c>
      <c r="AT6" s="373"/>
      <c r="AU6" s="373"/>
      <c r="AV6" s="373"/>
      <c r="AW6" s="373"/>
      <c r="AX6" s="373"/>
      <c r="AY6" s="373"/>
      <c r="AZ6" s="373"/>
      <c r="BA6" s="373"/>
      <c r="BB6" s="373"/>
      <c r="BC6" s="373"/>
      <c r="BD6" s="373"/>
      <c r="BE6" s="373"/>
      <c r="BF6" s="373"/>
      <c r="BG6" s="373"/>
      <c r="BH6" s="373"/>
      <c r="BI6" s="373"/>
      <c r="BJ6" s="374"/>
      <c r="BK6" s="372" t="s">
        <v>408</v>
      </c>
      <c r="BL6" s="373"/>
      <c r="BM6" s="373"/>
      <c r="BN6" s="373"/>
      <c r="BO6" s="373"/>
      <c r="BP6" s="373"/>
      <c r="BQ6" s="373"/>
      <c r="BR6" s="373"/>
      <c r="BS6" s="374"/>
      <c r="BT6" s="372" t="s">
        <v>414</v>
      </c>
      <c r="BU6" s="373"/>
      <c r="BV6" s="373"/>
      <c r="BW6" s="373"/>
      <c r="BX6" s="373"/>
      <c r="BY6" s="373"/>
      <c r="BZ6" s="373"/>
      <c r="CA6" s="374"/>
      <c r="CB6" s="372" t="s">
        <v>410</v>
      </c>
      <c r="CC6" s="373"/>
      <c r="CD6" s="373"/>
      <c r="CE6" s="373"/>
      <c r="CF6" s="373"/>
      <c r="CG6" s="373"/>
      <c r="CH6" s="373"/>
      <c r="CI6" s="373"/>
      <c r="CJ6" s="373"/>
      <c r="CK6" s="373"/>
      <c r="CL6" s="373"/>
      <c r="CM6" s="373"/>
      <c r="CN6" s="373"/>
      <c r="CO6" s="373"/>
      <c r="CP6" s="373"/>
      <c r="CQ6" s="373"/>
      <c r="CR6" s="373"/>
      <c r="CS6" s="373"/>
      <c r="CT6" s="374"/>
      <c r="CU6" s="372" t="s">
        <v>411</v>
      </c>
      <c r="CV6" s="373"/>
      <c r="CW6" s="373"/>
      <c r="CX6" s="373"/>
      <c r="CY6" s="373"/>
      <c r="CZ6" s="373"/>
      <c r="DA6" s="373"/>
      <c r="DB6" s="373"/>
      <c r="DC6" s="373"/>
      <c r="DD6" s="373"/>
      <c r="DE6" s="373"/>
      <c r="DF6" s="373"/>
      <c r="DG6" s="373"/>
      <c r="DH6" s="373"/>
      <c r="DI6" s="373"/>
      <c r="DJ6" s="373"/>
      <c r="DK6" s="373"/>
      <c r="DL6" s="373"/>
      <c r="DM6" s="374"/>
      <c r="DN6" s="381" t="s">
        <v>360</v>
      </c>
      <c r="DO6" s="382"/>
      <c r="DP6" s="383"/>
    </row>
    <row r="7" spans="1:120" s="90" customFormat="1" ht="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80"/>
      <c r="AS7" s="378"/>
      <c r="AT7" s="379"/>
      <c r="AU7" s="379"/>
      <c r="AV7" s="379"/>
      <c r="AW7" s="379"/>
      <c r="AX7" s="379"/>
      <c r="AY7" s="379"/>
      <c r="AZ7" s="379"/>
      <c r="BA7" s="379"/>
      <c r="BB7" s="379"/>
      <c r="BC7" s="379"/>
      <c r="BD7" s="379"/>
      <c r="BE7" s="379"/>
      <c r="BF7" s="379"/>
      <c r="BG7" s="379"/>
      <c r="BH7" s="379"/>
      <c r="BI7" s="379"/>
      <c r="BJ7" s="380"/>
      <c r="BK7" s="378"/>
      <c r="BL7" s="379"/>
      <c r="BM7" s="379"/>
      <c r="BN7" s="379"/>
      <c r="BO7" s="379"/>
      <c r="BP7" s="379"/>
      <c r="BQ7" s="379"/>
      <c r="BR7" s="379"/>
      <c r="BS7" s="380"/>
      <c r="BT7" s="378"/>
      <c r="BU7" s="379"/>
      <c r="BV7" s="379"/>
      <c r="BW7" s="379"/>
      <c r="BX7" s="379"/>
      <c r="BY7" s="379"/>
      <c r="BZ7" s="379"/>
      <c r="CA7" s="380"/>
      <c r="CB7" s="378"/>
      <c r="CC7" s="379"/>
      <c r="CD7" s="379"/>
      <c r="CE7" s="379"/>
      <c r="CF7" s="379"/>
      <c r="CG7" s="379"/>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79"/>
      <c r="DK7" s="379"/>
      <c r="DL7" s="379"/>
      <c r="DM7" s="380"/>
      <c r="DN7" s="76" t="s">
        <v>362</v>
      </c>
      <c r="DO7" s="76" t="s">
        <v>363</v>
      </c>
      <c r="DP7" s="76" t="s">
        <v>415</v>
      </c>
    </row>
    <row r="8" spans="1:120" s="70" customFormat="1" ht="12.75" x14ac:dyDescent="0.2">
      <c r="A8" s="371">
        <v>1</v>
      </c>
      <c r="B8" s="371"/>
      <c r="C8" s="371"/>
      <c r="D8" s="371"/>
      <c r="E8" s="425"/>
      <c r="F8" s="371">
        <v>2</v>
      </c>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v>3</v>
      </c>
      <c r="AT8" s="371"/>
      <c r="AU8" s="371"/>
      <c r="AV8" s="371"/>
      <c r="AW8" s="371"/>
      <c r="AX8" s="371"/>
      <c r="AY8" s="371"/>
      <c r="AZ8" s="371"/>
      <c r="BA8" s="371"/>
      <c r="BB8" s="371"/>
      <c r="BC8" s="371"/>
      <c r="BD8" s="371"/>
      <c r="BE8" s="371"/>
      <c r="BF8" s="371"/>
      <c r="BG8" s="371"/>
      <c r="BH8" s="371"/>
      <c r="BI8" s="371"/>
      <c r="BJ8" s="371"/>
      <c r="BK8" s="371">
        <v>4</v>
      </c>
      <c r="BL8" s="371"/>
      <c r="BM8" s="371"/>
      <c r="BN8" s="371"/>
      <c r="BO8" s="371"/>
      <c r="BP8" s="371"/>
      <c r="BQ8" s="371"/>
      <c r="BR8" s="371"/>
      <c r="BS8" s="371"/>
      <c r="BT8" s="371">
        <v>5</v>
      </c>
      <c r="BU8" s="371"/>
      <c r="BV8" s="371"/>
      <c r="BW8" s="371"/>
      <c r="BX8" s="371"/>
      <c r="BY8" s="371"/>
      <c r="BZ8" s="371"/>
      <c r="CA8" s="371"/>
      <c r="CB8" s="425">
        <v>6</v>
      </c>
      <c r="CC8" s="426"/>
      <c r="CD8" s="426"/>
      <c r="CE8" s="426"/>
      <c r="CF8" s="426"/>
      <c r="CG8" s="426"/>
      <c r="CH8" s="426"/>
      <c r="CI8" s="426"/>
      <c r="CJ8" s="426"/>
      <c r="CK8" s="426"/>
      <c r="CL8" s="426"/>
      <c r="CM8" s="426"/>
      <c r="CN8" s="426"/>
      <c r="CO8" s="426"/>
      <c r="CP8" s="426"/>
      <c r="CQ8" s="426"/>
      <c r="CR8" s="426"/>
      <c r="CS8" s="426"/>
      <c r="CT8" s="427"/>
      <c r="CU8" s="371">
        <v>7</v>
      </c>
      <c r="CV8" s="371"/>
      <c r="CW8" s="371"/>
      <c r="CX8" s="371"/>
      <c r="CY8" s="371"/>
      <c r="CZ8" s="371"/>
      <c r="DA8" s="371"/>
      <c r="DB8" s="371"/>
      <c r="DC8" s="371"/>
      <c r="DD8" s="371"/>
      <c r="DE8" s="371"/>
      <c r="DF8" s="371"/>
      <c r="DG8" s="371"/>
      <c r="DH8" s="371"/>
      <c r="DI8" s="371"/>
      <c r="DJ8" s="371"/>
      <c r="DK8" s="371"/>
      <c r="DL8" s="371"/>
      <c r="DM8" s="371"/>
      <c r="DN8" s="89" t="s">
        <v>412</v>
      </c>
      <c r="DO8" s="89">
        <v>9</v>
      </c>
      <c r="DP8" s="89" t="s">
        <v>413</v>
      </c>
    </row>
    <row r="9" spans="1:120" s="72" customFormat="1" ht="15" customHeight="1" x14ac:dyDescent="0.2">
      <c r="A9" s="432" t="s">
        <v>10</v>
      </c>
      <c r="B9" s="432"/>
      <c r="C9" s="432"/>
      <c r="D9" s="432"/>
      <c r="E9" s="433"/>
      <c r="F9" s="434" t="s">
        <v>416</v>
      </c>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1"/>
      <c r="AT9" s="431"/>
      <c r="AU9" s="431"/>
      <c r="AV9" s="431"/>
      <c r="AW9" s="431"/>
      <c r="AX9" s="431"/>
      <c r="AY9" s="431"/>
      <c r="AZ9" s="431"/>
      <c r="BA9" s="431"/>
      <c r="BB9" s="431"/>
      <c r="BC9" s="431"/>
      <c r="BD9" s="431"/>
      <c r="BE9" s="431"/>
      <c r="BF9" s="431"/>
      <c r="BG9" s="431"/>
      <c r="BH9" s="431"/>
      <c r="BI9" s="431"/>
      <c r="BJ9" s="431"/>
      <c r="BK9" s="365"/>
      <c r="BL9" s="365"/>
      <c r="BM9" s="365"/>
      <c r="BN9" s="365"/>
      <c r="BO9" s="365"/>
      <c r="BP9" s="365"/>
      <c r="BQ9" s="365"/>
      <c r="BR9" s="365"/>
      <c r="BS9" s="365"/>
      <c r="BT9" s="365"/>
      <c r="BU9" s="365"/>
      <c r="BV9" s="365"/>
      <c r="BW9" s="365"/>
      <c r="BX9" s="365"/>
      <c r="BY9" s="365"/>
      <c r="BZ9" s="365"/>
      <c r="CA9" s="365"/>
      <c r="CB9" s="435">
        <f>CB10+CB11+CB12+CB13</f>
        <v>184108</v>
      </c>
      <c r="CC9" s="436"/>
      <c r="CD9" s="436"/>
      <c r="CE9" s="436"/>
      <c r="CF9" s="436"/>
      <c r="CG9" s="436"/>
      <c r="CH9" s="436"/>
      <c r="CI9" s="436"/>
      <c r="CJ9" s="436"/>
      <c r="CK9" s="436"/>
      <c r="CL9" s="436"/>
      <c r="CM9" s="436"/>
      <c r="CN9" s="436"/>
      <c r="CO9" s="436"/>
      <c r="CP9" s="436"/>
      <c r="CQ9" s="436"/>
      <c r="CR9" s="436"/>
      <c r="CS9" s="436"/>
      <c r="CT9" s="437"/>
      <c r="CU9" s="429"/>
      <c r="CV9" s="429"/>
      <c r="CW9" s="429"/>
      <c r="CX9" s="429"/>
      <c r="CY9" s="429"/>
      <c r="CZ9" s="429"/>
      <c r="DA9" s="429"/>
      <c r="DB9" s="429"/>
      <c r="DC9" s="429"/>
      <c r="DD9" s="429"/>
      <c r="DE9" s="429"/>
      <c r="DF9" s="429"/>
      <c r="DG9" s="429"/>
      <c r="DH9" s="429"/>
      <c r="DI9" s="429"/>
      <c r="DJ9" s="429"/>
      <c r="DK9" s="429"/>
      <c r="DL9" s="429"/>
      <c r="DM9" s="429"/>
      <c r="DN9" s="98">
        <f>SUM(DN10:DN13)</f>
        <v>0</v>
      </c>
      <c r="DO9" s="98">
        <f t="shared" ref="DO9:DP9" si="0">SUM(DO10:DO13)</f>
        <v>0</v>
      </c>
      <c r="DP9" s="98">
        <f t="shared" si="0"/>
        <v>184108</v>
      </c>
    </row>
    <row r="10" spans="1:120" s="72" customFormat="1" ht="15" customHeight="1" x14ac:dyDescent="0.2">
      <c r="A10" s="369" t="s">
        <v>128</v>
      </c>
      <c r="B10" s="369"/>
      <c r="C10" s="369"/>
      <c r="D10" s="369"/>
      <c r="E10" s="430"/>
      <c r="F10" s="386" t="s">
        <v>565</v>
      </c>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431">
        <v>76710933</v>
      </c>
      <c r="AT10" s="431"/>
      <c r="AU10" s="431"/>
      <c r="AV10" s="431"/>
      <c r="AW10" s="431"/>
      <c r="AX10" s="431"/>
      <c r="AY10" s="431"/>
      <c r="AZ10" s="431"/>
      <c r="BA10" s="431"/>
      <c r="BB10" s="431"/>
      <c r="BC10" s="431"/>
      <c r="BD10" s="431"/>
      <c r="BE10" s="431"/>
      <c r="BF10" s="431"/>
      <c r="BG10" s="431"/>
      <c r="BH10" s="431"/>
      <c r="BI10" s="431"/>
      <c r="BJ10" s="431"/>
      <c r="BK10" s="365">
        <v>1.5</v>
      </c>
      <c r="BL10" s="365"/>
      <c r="BM10" s="365"/>
      <c r="BN10" s="365"/>
      <c r="BO10" s="365"/>
      <c r="BP10" s="365"/>
      <c r="BQ10" s="365"/>
      <c r="BR10" s="365"/>
      <c r="BS10" s="365"/>
      <c r="BT10" s="365">
        <v>0.04</v>
      </c>
      <c r="BU10" s="365"/>
      <c r="BV10" s="365"/>
      <c r="BW10" s="365"/>
      <c r="BX10" s="365"/>
      <c r="BY10" s="365"/>
      <c r="BZ10" s="365"/>
      <c r="CA10" s="365"/>
      <c r="CB10" s="398">
        <v>46027</v>
      </c>
      <c r="CC10" s="399"/>
      <c r="CD10" s="399"/>
      <c r="CE10" s="399"/>
      <c r="CF10" s="399"/>
      <c r="CG10" s="399"/>
      <c r="CH10" s="399"/>
      <c r="CI10" s="399"/>
      <c r="CJ10" s="399"/>
      <c r="CK10" s="399"/>
      <c r="CL10" s="399"/>
      <c r="CM10" s="399"/>
      <c r="CN10" s="399"/>
      <c r="CO10" s="399"/>
      <c r="CP10" s="399"/>
      <c r="CQ10" s="399"/>
      <c r="CR10" s="399"/>
      <c r="CS10" s="399"/>
      <c r="CT10" s="400"/>
      <c r="CU10" s="365">
        <v>0.84</v>
      </c>
      <c r="CV10" s="365"/>
      <c r="CW10" s="365"/>
      <c r="CX10" s="365"/>
      <c r="CY10" s="365"/>
      <c r="CZ10" s="365"/>
      <c r="DA10" s="365"/>
      <c r="DB10" s="365"/>
      <c r="DC10" s="365"/>
      <c r="DD10" s="365"/>
      <c r="DE10" s="365"/>
      <c r="DF10" s="365"/>
      <c r="DG10" s="365"/>
      <c r="DH10" s="365"/>
      <c r="DI10" s="365"/>
      <c r="DJ10" s="365"/>
      <c r="DK10" s="365"/>
      <c r="DL10" s="365"/>
      <c r="DM10" s="365"/>
      <c r="DN10" s="88">
        <v>0</v>
      </c>
      <c r="DO10" s="88">
        <v>0</v>
      </c>
      <c r="DP10" s="88">
        <f>CB10-DN10</f>
        <v>46027</v>
      </c>
    </row>
    <row r="11" spans="1:120" s="72" customFormat="1" ht="15" customHeight="1" x14ac:dyDescent="0.2">
      <c r="A11" s="369" t="s">
        <v>130</v>
      </c>
      <c r="B11" s="369"/>
      <c r="C11" s="369"/>
      <c r="D11" s="369"/>
      <c r="E11" s="430"/>
      <c r="F11" s="386" t="s">
        <v>573</v>
      </c>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431">
        <v>76710933</v>
      </c>
      <c r="AT11" s="431"/>
      <c r="AU11" s="431"/>
      <c r="AV11" s="431"/>
      <c r="AW11" s="431"/>
      <c r="AX11" s="431"/>
      <c r="AY11" s="431"/>
      <c r="AZ11" s="431"/>
      <c r="BA11" s="431"/>
      <c r="BB11" s="431"/>
      <c r="BC11" s="431"/>
      <c r="BD11" s="431"/>
      <c r="BE11" s="431"/>
      <c r="BF11" s="431"/>
      <c r="BG11" s="431"/>
      <c r="BH11" s="431"/>
      <c r="BI11" s="431"/>
      <c r="BJ11" s="431"/>
      <c r="BK11" s="365">
        <v>1.5</v>
      </c>
      <c r="BL11" s="365"/>
      <c r="BM11" s="365"/>
      <c r="BN11" s="365"/>
      <c r="BO11" s="365"/>
      <c r="BP11" s="365"/>
      <c r="BQ11" s="365"/>
      <c r="BR11" s="365"/>
      <c r="BS11" s="365"/>
      <c r="BT11" s="365">
        <v>0.04</v>
      </c>
      <c r="BU11" s="365"/>
      <c r="BV11" s="365"/>
      <c r="BW11" s="365"/>
      <c r="BX11" s="365"/>
      <c r="BY11" s="365"/>
      <c r="BZ11" s="365"/>
      <c r="CA11" s="365"/>
      <c r="CB11" s="398">
        <v>46027</v>
      </c>
      <c r="CC11" s="399"/>
      <c r="CD11" s="399"/>
      <c r="CE11" s="399"/>
      <c r="CF11" s="399"/>
      <c r="CG11" s="399"/>
      <c r="CH11" s="399"/>
      <c r="CI11" s="399"/>
      <c r="CJ11" s="399"/>
      <c r="CK11" s="399"/>
      <c r="CL11" s="399"/>
      <c r="CM11" s="399"/>
      <c r="CN11" s="399"/>
      <c r="CO11" s="399"/>
      <c r="CP11" s="399"/>
      <c r="CQ11" s="399"/>
      <c r="CR11" s="399"/>
      <c r="CS11" s="399"/>
      <c r="CT11" s="400"/>
      <c r="CU11" s="365">
        <f>CU10</f>
        <v>0.84</v>
      </c>
      <c r="CV11" s="365"/>
      <c r="CW11" s="365"/>
      <c r="CX11" s="365"/>
      <c r="CY11" s="365"/>
      <c r="CZ11" s="365"/>
      <c r="DA11" s="365"/>
      <c r="DB11" s="365"/>
      <c r="DC11" s="365"/>
      <c r="DD11" s="365"/>
      <c r="DE11" s="365"/>
      <c r="DF11" s="365"/>
      <c r="DG11" s="365"/>
      <c r="DH11" s="365"/>
      <c r="DI11" s="365"/>
      <c r="DJ11" s="365"/>
      <c r="DK11" s="365"/>
      <c r="DL11" s="365"/>
      <c r="DM11" s="365"/>
      <c r="DN11" s="88">
        <v>0</v>
      </c>
      <c r="DO11" s="88">
        <v>0</v>
      </c>
      <c r="DP11" s="88">
        <f t="shared" ref="DP11" si="1">CB11-DN11</f>
        <v>46027</v>
      </c>
    </row>
    <row r="12" spans="1:120" s="72" customFormat="1" ht="15" customHeight="1" x14ac:dyDescent="0.2">
      <c r="A12" s="369" t="s">
        <v>132</v>
      </c>
      <c r="B12" s="369"/>
      <c r="C12" s="369"/>
      <c r="D12" s="369"/>
      <c r="E12" s="430"/>
      <c r="F12" s="386" t="s">
        <v>574</v>
      </c>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431">
        <v>76710933</v>
      </c>
      <c r="AT12" s="431"/>
      <c r="AU12" s="431"/>
      <c r="AV12" s="431"/>
      <c r="AW12" s="431"/>
      <c r="AX12" s="431"/>
      <c r="AY12" s="431"/>
      <c r="AZ12" s="431"/>
      <c r="BA12" s="431"/>
      <c r="BB12" s="431"/>
      <c r="BC12" s="431"/>
      <c r="BD12" s="431"/>
      <c r="BE12" s="431"/>
      <c r="BF12" s="431"/>
      <c r="BG12" s="431"/>
      <c r="BH12" s="431"/>
      <c r="BI12" s="431"/>
      <c r="BJ12" s="431"/>
      <c r="BK12" s="365">
        <v>1.5</v>
      </c>
      <c r="BL12" s="365"/>
      <c r="BM12" s="365"/>
      <c r="BN12" s="365"/>
      <c r="BO12" s="365"/>
      <c r="BP12" s="365"/>
      <c r="BQ12" s="365"/>
      <c r="BR12" s="365"/>
      <c r="BS12" s="365"/>
      <c r="BT12" s="365">
        <v>0.04</v>
      </c>
      <c r="BU12" s="365"/>
      <c r="BV12" s="365"/>
      <c r="BW12" s="365"/>
      <c r="BX12" s="365"/>
      <c r="BY12" s="365"/>
      <c r="BZ12" s="365"/>
      <c r="CA12" s="365"/>
      <c r="CB12" s="398">
        <v>46027</v>
      </c>
      <c r="CC12" s="399"/>
      <c r="CD12" s="399"/>
      <c r="CE12" s="399"/>
      <c r="CF12" s="399"/>
      <c r="CG12" s="399"/>
      <c r="CH12" s="399"/>
      <c r="CI12" s="399"/>
      <c r="CJ12" s="399"/>
      <c r="CK12" s="399"/>
      <c r="CL12" s="399"/>
      <c r="CM12" s="399"/>
      <c r="CN12" s="399"/>
      <c r="CO12" s="399"/>
      <c r="CP12" s="399"/>
      <c r="CQ12" s="399"/>
      <c r="CR12" s="399"/>
      <c r="CS12" s="399"/>
      <c r="CT12" s="400"/>
      <c r="CU12" s="365">
        <f>CU10</f>
        <v>0.84</v>
      </c>
      <c r="CV12" s="365"/>
      <c r="CW12" s="365"/>
      <c r="CX12" s="365"/>
      <c r="CY12" s="365"/>
      <c r="CZ12" s="365"/>
      <c r="DA12" s="365"/>
      <c r="DB12" s="365"/>
      <c r="DC12" s="365"/>
      <c r="DD12" s="365"/>
      <c r="DE12" s="365"/>
      <c r="DF12" s="365"/>
      <c r="DG12" s="365"/>
      <c r="DH12" s="365"/>
      <c r="DI12" s="365"/>
      <c r="DJ12" s="365"/>
      <c r="DK12" s="365"/>
      <c r="DL12" s="365"/>
      <c r="DM12" s="365"/>
      <c r="DN12" s="88">
        <v>0</v>
      </c>
      <c r="DO12" s="88">
        <v>0</v>
      </c>
      <c r="DP12" s="88">
        <f>CB12-DN12</f>
        <v>46027</v>
      </c>
    </row>
    <row r="13" spans="1:120" s="72" customFormat="1" ht="15" customHeight="1" x14ac:dyDescent="0.2">
      <c r="A13" s="369" t="s">
        <v>133</v>
      </c>
      <c r="B13" s="369"/>
      <c r="C13" s="369"/>
      <c r="D13" s="369"/>
      <c r="E13" s="430"/>
      <c r="F13" s="386" t="s">
        <v>575</v>
      </c>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431">
        <v>76710933</v>
      </c>
      <c r="AT13" s="431"/>
      <c r="AU13" s="431"/>
      <c r="AV13" s="431"/>
      <c r="AW13" s="431"/>
      <c r="AX13" s="431"/>
      <c r="AY13" s="431"/>
      <c r="AZ13" s="431"/>
      <c r="BA13" s="431"/>
      <c r="BB13" s="431"/>
      <c r="BC13" s="431"/>
      <c r="BD13" s="431"/>
      <c r="BE13" s="431"/>
      <c r="BF13" s="431"/>
      <c r="BG13" s="431"/>
      <c r="BH13" s="431"/>
      <c r="BI13" s="431"/>
      <c r="BJ13" s="431"/>
      <c r="BK13" s="365">
        <v>1.5</v>
      </c>
      <c r="BL13" s="365"/>
      <c r="BM13" s="365"/>
      <c r="BN13" s="365"/>
      <c r="BO13" s="365"/>
      <c r="BP13" s="365"/>
      <c r="BQ13" s="365"/>
      <c r="BR13" s="365"/>
      <c r="BS13" s="365"/>
      <c r="BT13" s="365">
        <v>0.04</v>
      </c>
      <c r="BU13" s="365"/>
      <c r="BV13" s="365"/>
      <c r="BW13" s="365"/>
      <c r="BX13" s="365"/>
      <c r="BY13" s="365"/>
      <c r="BZ13" s="365"/>
      <c r="CA13" s="365"/>
      <c r="CB13" s="398">
        <v>46027</v>
      </c>
      <c r="CC13" s="399"/>
      <c r="CD13" s="399"/>
      <c r="CE13" s="399"/>
      <c r="CF13" s="399"/>
      <c r="CG13" s="399"/>
      <c r="CH13" s="399"/>
      <c r="CI13" s="399"/>
      <c r="CJ13" s="399"/>
      <c r="CK13" s="399"/>
      <c r="CL13" s="399"/>
      <c r="CM13" s="399"/>
      <c r="CN13" s="399"/>
      <c r="CO13" s="399"/>
      <c r="CP13" s="399"/>
      <c r="CQ13" s="399"/>
      <c r="CR13" s="399"/>
      <c r="CS13" s="399"/>
      <c r="CT13" s="400"/>
      <c r="CU13" s="365">
        <f>CU12</f>
        <v>0.84</v>
      </c>
      <c r="CV13" s="365"/>
      <c r="CW13" s="365"/>
      <c r="CX13" s="365"/>
      <c r="CY13" s="365"/>
      <c r="CZ13" s="365"/>
      <c r="DA13" s="365"/>
      <c r="DB13" s="365"/>
      <c r="DC13" s="365"/>
      <c r="DD13" s="365"/>
      <c r="DE13" s="365"/>
      <c r="DF13" s="365"/>
      <c r="DG13" s="365"/>
      <c r="DH13" s="365"/>
      <c r="DI13" s="365"/>
      <c r="DJ13" s="365"/>
      <c r="DK13" s="365"/>
      <c r="DL13" s="365"/>
      <c r="DM13" s="365"/>
      <c r="DN13" s="88">
        <v>0</v>
      </c>
      <c r="DO13" s="88">
        <v>0</v>
      </c>
      <c r="DP13" s="88">
        <f>CB13-DN13</f>
        <v>46027</v>
      </c>
    </row>
    <row r="14" spans="1:120" s="72" customFormat="1" ht="15" customHeight="1" x14ac:dyDescent="0.2">
      <c r="A14" s="432" t="s">
        <v>11</v>
      </c>
      <c r="B14" s="432"/>
      <c r="C14" s="432"/>
      <c r="D14" s="432"/>
      <c r="E14" s="433"/>
      <c r="F14" s="434" t="s">
        <v>417</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1"/>
      <c r="AT14" s="431"/>
      <c r="AU14" s="431"/>
      <c r="AV14" s="431"/>
      <c r="AW14" s="431"/>
      <c r="AX14" s="431"/>
      <c r="AY14" s="431"/>
      <c r="AZ14" s="431"/>
      <c r="BA14" s="431"/>
      <c r="BB14" s="431"/>
      <c r="BC14" s="431"/>
      <c r="BD14" s="431"/>
      <c r="BE14" s="431"/>
      <c r="BF14" s="431"/>
      <c r="BG14" s="431"/>
      <c r="BH14" s="431"/>
      <c r="BI14" s="431"/>
      <c r="BJ14" s="431"/>
      <c r="BK14" s="365"/>
      <c r="BL14" s="365"/>
      <c r="BM14" s="365"/>
      <c r="BN14" s="365"/>
      <c r="BO14" s="365"/>
      <c r="BP14" s="365"/>
      <c r="BQ14" s="365"/>
      <c r="BR14" s="365"/>
      <c r="BS14" s="365"/>
      <c r="BT14" s="365"/>
      <c r="BU14" s="365"/>
      <c r="BV14" s="365"/>
      <c r="BW14" s="365"/>
      <c r="BX14" s="365"/>
      <c r="BY14" s="365"/>
      <c r="BZ14" s="365"/>
      <c r="CA14" s="365"/>
      <c r="CB14" s="435">
        <f>CB15+CB16+CB17+CB18</f>
        <v>649725</v>
      </c>
      <c r="CC14" s="436"/>
      <c r="CD14" s="436"/>
      <c r="CE14" s="436"/>
      <c r="CF14" s="436"/>
      <c r="CG14" s="436"/>
      <c r="CH14" s="436"/>
      <c r="CI14" s="436"/>
      <c r="CJ14" s="436"/>
      <c r="CK14" s="436"/>
      <c r="CL14" s="436"/>
      <c r="CM14" s="436"/>
      <c r="CN14" s="436"/>
      <c r="CO14" s="436"/>
      <c r="CP14" s="436"/>
      <c r="CQ14" s="436"/>
      <c r="CR14" s="436"/>
      <c r="CS14" s="436"/>
      <c r="CT14" s="437"/>
      <c r="CU14" s="429"/>
      <c r="CV14" s="429"/>
      <c r="CW14" s="429"/>
      <c r="CX14" s="429"/>
      <c r="CY14" s="429"/>
      <c r="CZ14" s="429"/>
      <c r="DA14" s="429"/>
      <c r="DB14" s="429"/>
      <c r="DC14" s="429"/>
      <c r="DD14" s="429"/>
      <c r="DE14" s="429"/>
      <c r="DF14" s="429"/>
      <c r="DG14" s="429"/>
      <c r="DH14" s="429"/>
      <c r="DI14" s="429"/>
      <c r="DJ14" s="429"/>
      <c r="DK14" s="429"/>
      <c r="DL14" s="429"/>
      <c r="DM14" s="429"/>
      <c r="DN14" s="98">
        <f>SUM(DN15:DN18)</f>
        <v>0</v>
      </c>
      <c r="DO14" s="98">
        <f t="shared" ref="DO14:DP14" si="2">SUM(DO15:DO18)</f>
        <v>0</v>
      </c>
      <c r="DP14" s="98">
        <f t="shared" si="2"/>
        <v>649725</v>
      </c>
    </row>
    <row r="15" spans="1:120" s="72" customFormat="1" ht="15" customHeight="1" x14ac:dyDescent="0.2">
      <c r="A15" s="369" t="s">
        <v>393</v>
      </c>
      <c r="B15" s="369"/>
      <c r="C15" s="369"/>
      <c r="D15" s="369"/>
      <c r="E15" s="430"/>
      <c r="F15" s="386" t="s">
        <v>565</v>
      </c>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431">
        <v>186492363</v>
      </c>
      <c r="AT15" s="431"/>
      <c r="AU15" s="431"/>
      <c r="AV15" s="431"/>
      <c r="AW15" s="431"/>
      <c r="AX15" s="431"/>
      <c r="AY15" s="431"/>
      <c r="AZ15" s="431"/>
      <c r="BA15" s="431"/>
      <c r="BB15" s="431"/>
      <c r="BC15" s="431"/>
      <c r="BD15" s="431"/>
      <c r="BE15" s="431"/>
      <c r="BF15" s="431"/>
      <c r="BG15" s="431"/>
      <c r="BH15" s="431"/>
      <c r="BI15" s="431"/>
      <c r="BJ15" s="431"/>
      <c r="BK15" s="365">
        <v>2.2000000000000002</v>
      </c>
      <c r="BL15" s="365"/>
      <c r="BM15" s="365"/>
      <c r="BN15" s="365"/>
      <c r="BO15" s="365"/>
      <c r="BP15" s="365"/>
      <c r="BQ15" s="365"/>
      <c r="BR15" s="365"/>
      <c r="BS15" s="365"/>
      <c r="BT15" s="365">
        <v>0.04</v>
      </c>
      <c r="BU15" s="365"/>
      <c r="BV15" s="365"/>
      <c r="BW15" s="365"/>
      <c r="BX15" s="365"/>
      <c r="BY15" s="365"/>
      <c r="BZ15" s="365"/>
      <c r="CA15" s="365"/>
      <c r="CB15" s="398">
        <v>164114</v>
      </c>
      <c r="CC15" s="399"/>
      <c r="CD15" s="399"/>
      <c r="CE15" s="399"/>
      <c r="CF15" s="399"/>
      <c r="CG15" s="399"/>
      <c r="CH15" s="399"/>
      <c r="CI15" s="399"/>
      <c r="CJ15" s="399"/>
      <c r="CK15" s="399"/>
      <c r="CL15" s="399"/>
      <c r="CM15" s="399"/>
      <c r="CN15" s="399"/>
      <c r="CO15" s="399"/>
      <c r="CP15" s="399"/>
      <c r="CQ15" s="399"/>
      <c r="CR15" s="399"/>
      <c r="CS15" s="399"/>
      <c r="CT15" s="400"/>
      <c r="CU15" s="365">
        <f>CU13</f>
        <v>0.84</v>
      </c>
      <c r="CV15" s="365"/>
      <c r="CW15" s="365"/>
      <c r="CX15" s="365"/>
      <c r="CY15" s="365"/>
      <c r="CZ15" s="365"/>
      <c r="DA15" s="365"/>
      <c r="DB15" s="365"/>
      <c r="DC15" s="365"/>
      <c r="DD15" s="365"/>
      <c r="DE15" s="365"/>
      <c r="DF15" s="365"/>
      <c r="DG15" s="365"/>
      <c r="DH15" s="365"/>
      <c r="DI15" s="365"/>
      <c r="DJ15" s="365"/>
      <c r="DK15" s="365"/>
      <c r="DL15" s="365"/>
      <c r="DM15" s="365"/>
      <c r="DN15" s="88">
        <v>0</v>
      </c>
      <c r="DO15" s="88">
        <v>0</v>
      </c>
      <c r="DP15" s="88">
        <f>CB15-DN15</f>
        <v>164114</v>
      </c>
    </row>
    <row r="16" spans="1:120" s="72" customFormat="1" ht="15" customHeight="1" x14ac:dyDescent="0.2">
      <c r="A16" s="369" t="s">
        <v>395</v>
      </c>
      <c r="B16" s="369"/>
      <c r="C16" s="369"/>
      <c r="D16" s="369"/>
      <c r="E16" s="430"/>
      <c r="F16" s="386" t="s">
        <v>573</v>
      </c>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431">
        <v>184368392</v>
      </c>
      <c r="AT16" s="431"/>
      <c r="AU16" s="431"/>
      <c r="AV16" s="431"/>
      <c r="AW16" s="431"/>
      <c r="AX16" s="431"/>
      <c r="AY16" s="431"/>
      <c r="AZ16" s="431"/>
      <c r="BA16" s="431"/>
      <c r="BB16" s="431"/>
      <c r="BC16" s="431"/>
      <c r="BD16" s="431"/>
      <c r="BE16" s="431"/>
      <c r="BF16" s="431"/>
      <c r="BG16" s="431"/>
      <c r="BH16" s="431"/>
      <c r="BI16" s="431"/>
      <c r="BJ16" s="431"/>
      <c r="BK16" s="365">
        <v>2.2000000000000002</v>
      </c>
      <c r="BL16" s="365"/>
      <c r="BM16" s="365"/>
      <c r="BN16" s="365"/>
      <c r="BO16" s="365"/>
      <c r="BP16" s="365"/>
      <c r="BQ16" s="365"/>
      <c r="BR16" s="365"/>
      <c r="BS16" s="365"/>
      <c r="BT16" s="365">
        <v>0.04</v>
      </c>
      <c r="BU16" s="365"/>
      <c r="BV16" s="365"/>
      <c r="BW16" s="365"/>
      <c r="BX16" s="365"/>
      <c r="BY16" s="365"/>
      <c r="BZ16" s="365"/>
      <c r="CA16" s="365"/>
      <c r="CB16" s="398">
        <v>162244</v>
      </c>
      <c r="CC16" s="399"/>
      <c r="CD16" s="399"/>
      <c r="CE16" s="399"/>
      <c r="CF16" s="399"/>
      <c r="CG16" s="399"/>
      <c r="CH16" s="399"/>
      <c r="CI16" s="399"/>
      <c r="CJ16" s="399"/>
      <c r="CK16" s="399"/>
      <c r="CL16" s="399"/>
      <c r="CM16" s="399"/>
      <c r="CN16" s="399"/>
      <c r="CO16" s="399"/>
      <c r="CP16" s="399"/>
      <c r="CQ16" s="399"/>
      <c r="CR16" s="399"/>
      <c r="CS16" s="399"/>
      <c r="CT16" s="400"/>
      <c r="CU16" s="365">
        <f>CU15</f>
        <v>0.84</v>
      </c>
      <c r="CV16" s="365"/>
      <c r="CW16" s="365"/>
      <c r="CX16" s="365"/>
      <c r="CY16" s="365"/>
      <c r="CZ16" s="365"/>
      <c r="DA16" s="365"/>
      <c r="DB16" s="365"/>
      <c r="DC16" s="365"/>
      <c r="DD16" s="365"/>
      <c r="DE16" s="365"/>
      <c r="DF16" s="365"/>
      <c r="DG16" s="365"/>
      <c r="DH16" s="365"/>
      <c r="DI16" s="365"/>
      <c r="DJ16" s="365"/>
      <c r="DK16" s="365"/>
      <c r="DL16" s="365"/>
      <c r="DM16" s="365"/>
      <c r="DN16" s="88">
        <v>0</v>
      </c>
      <c r="DO16" s="88">
        <v>0</v>
      </c>
      <c r="DP16" s="88">
        <f t="shared" ref="DP16" si="3">CB16-DN16</f>
        <v>162244</v>
      </c>
    </row>
    <row r="17" spans="1:120" s="72" customFormat="1" ht="15" customHeight="1" x14ac:dyDescent="0.2">
      <c r="A17" s="369" t="s">
        <v>397</v>
      </c>
      <c r="B17" s="369"/>
      <c r="C17" s="369"/>
      <c r="D17" s="369"/>
      <c r="E17" s="430"/>
      <c r="F17" s="386" t="s">
        <v>574</v>
      </c>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431">
        <v>186492909</v>
      </c>
      <c r="AT17" s="431"/>
      <c r="AU17" s="431"/>
      <c r="AV17" s="431"/>
      <c r="AW17" s="431"/>
      <c r="AX17" s="431"/>
      <c r="AY17" s="431"/>
      <c r="AZ17" s="431"/>
      <c r="BA17" s="431"/>
      <c r="BB17" s="431"/>
      <c r="BC17" s="431"/>
      <c r="BD17" s="431"/>
      <c r="BE17" s="431"/>
      <c r="BF17" s="431"/>
      <c r="BG17" s="431"/>
      <c r="BH17" s="431"/>
      <c r="BI17" s="431"/>
      <c r="BJ17" s="431"/>
      <c r="BK17" s="365">
        <v>2.2000000000000002</v>
      </c>
      <c r="BL17" s="365"/>
      <c r="BM17" s="365"/>
      <c r="BN17" s="365"/>
      <c r="BO17" s="365"/>
      <c r="BP17" s="365"/>
      <c r="BQ17" s="365"/>
      <c r="BR17" s="365"/>
      <c r="BS17" s="365"/>
      <c r="BT17" s="365">
        <v>0.04</v>
      </c>
      <c r="BU17" s="365"/>
      <c r="BV17" s="365"/>
      <c r="BW17" s="365"/>
      <c r="BX17" s="365"/>
      <c r="BY17" s="365"/>
      <c r="BZ17" s="365"/>
      <c r="CA17" s="365"/>
      <c r="CB17" s="398">
        <v>161870</v>
      </c>
      <c r="CC17" s="399"/>
      <c r="CD17" s="399"/>
      <c r="CE17" s="399"/>
      <c r="CF17" s="399"/>
      <c r="CG17" s="399"/>
      <c r="CH17" s="399"/>
      <c r="CI17" s="399"/>
      <c r="CJ17" s="399"/>
      <c r="CK17" s="399"/>
      <c r="CL17" s="399"/>
      <c r="CM17" s="399"/>
      <c r="CN17" s="399"/>
      <c r="CO17" s="399"/>
      <c r="CP17" s="399"/>
      <c r="CQ17" s="399"/>
      <c r="CR17" s="399"/>
      <c r="CS17" s="399"/>
      <c r="CT17" s="400"/>
      <c r="CU17" s="365">
        <f>CU15</f>
        <v>0.84</v>
      </c>
      <c r="CV17" s="365"/>
      <c r="CW17" s="365"/>
      <c r="CX17" s="365"/>
      <c r="CY17" s="365"/>
      <c r="CZ17" s="365"/>
      <c r="DA17" s="365"/>
      <c r="DB17" s="365"/>
      <c r="DC17" s="365"/>
      <c r="DD17" s="365"/>
      <c r="DE17" s="365"/>
      <c r="DF17" s="365"/>
      <c r="DG17" s="365"/>
      <c r="DH17" s="365"/>
      <c r="DI17" s="365"/>
      <c r="DJ17" s="365"/>
      <c r="DK17" s="365"/>
      <c r="DL17" s="365"/>
      <c r="DM17" s="365"/>
      <c r="DN17" s="88">
        <v>0</v>
      </c>
      <c r="DO17" s="88">
        <v>0</v>
      </c>
      <c r="DP17" s="88">
        <f>CB17-DN17</f>
        <v>161870</v>
      </c>
    </row>
    <row r="18" spans="1:120" s="72" customFormat="1" ht="15" customHeight="1" x14ac:dyDescent="0.2">
      <c r="A18" s="369" t="s">
        <v>399</v>
      </c>
      <c r="B18" s="369"/>
      <c r="C18" s="369"/>
      <c r="D18" s="369"/>
      <c r="E18" s="430"/>
      <c r="F18" s="386" t="s">
        <v>575</v>
      </c>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431">
        <v>186492909</v>
      </c>
      <c r="AT18" s="431"/>
      <c r="AU18" s="431"/>
      <c r="AV18" s="431"/>
      <c r="AW18" s="431"/>
      <c r="AX18" s="431"/>
      <c r="AY18" s="431"/>
      <c r="AZ18" s="431"/>
      <c r="BA18" s="431"/>
      <c r="BB18" s="431"/>
      <c r="BC18" s="431"/>
      <c r="BD18" s="431"/>
      <c r="BE18" s="431"/>
      <c r="BF18" s="431"/>
      <c r="BG18" s="431"/>
      <c r="BH18" s="431"/>
      <c r="BI18" s="431"/>
      <c r="BJ18" s="431"/>
      <c r="BK18" s="365">
        <v>2.2000000000000002</v>
      </c>
      <c r="BL18" s="365"/>
      <c r="BM18" s="365"/>
      <c r="BN18" s="365"/>
      <c r="BO18" s="365"/>
      <c r="BP18" s="365"/>
      <c r="BQ18" s="365"/>
      <c r="BR18" s="365"/>
      <c r="BS18" s="365"/>
      <c r="BT18" s="365">
        <v>0.04</v>
      </c>
      <c r="BU18" s="365"/>
      <c r="BV18" s="365"/>
      <c r="BW18" s="365"/>
      <c r="BX18" s="365"/>
      <c r="BY18" s="365"/>
      <c r="BZ18" s="365"/>
      <c r="CA18" s="365"/>
      <c r="CB18" s="398">
        <v>161497</v>
      </c>
      <c r="CC18" s="399"/>
      <c r="CD18" s="399"/>
      <c r="CE18" s="399"/>
      <c r="CF18" s="399"/>
      <c r="CG18" s="399"/>
      <c r="CH18" s="399"/>
      <c r="CI18" s="399"/>
      <c r="CJ18" s="399"/>
      <c r="CK18" s="399"/>
      <c r="CL18" s="399"/>
      <c r="CM18" s="399"/>
      <c r="CN18" s="399"/>
      <c r="CO18" s="399"/>
      <c r="CP18" s="399"/>
      <c r="CQ18" s="399"/>
      <c r="CR18" s="399"/>
      <c r="CS18" s="399"/>
      <c r="CT18" s="400"/>
      <c r="CU18" s="365">
        <f>CU17</f>
        <v>0.84</v>
      </c>
      <c r="CV18" s="365"/>
      <c r="CW18" s="365"/>
      <c r="CX18" s="365"/>
      <c r="CY18" s="365"/>
      <c r="CZ18" s="365"/>
      <c r="DA18" s="365"/>
      <c r="DB18" s="365"/>
      <c r="DC18" s="365"/>
      <c r="DD18" s="365"/>
      <c r="DE18" s="365"/>
      <c r="DF18" s="365"/>
      <c r="DG18" s="365"/>
      <c r="DH18" s="365"/>
      <c r="DI18" s="365"/>
      <c r="DJ18" s="365"/>
      <c r="DK18" s="365"/>
      <c r="DL18" s="365"/>
      <c r="DM18" s="365"/>
      <c r="DN18" s="88">
        <v>0</v>
      </c>
      <c r="DO18" s="88">
        <v>0</v>
      </c>
      <c r="DP18" s="88">
        <f>CB18-DN18-DO18</f>
        <v>161497</v>
      </c>
    </row>
    <row r="19" spans="1:120" s="72" customFormat="1" ht="15" customHeight="1" x14ac:dyDescent="0.2">
      <c r="A19" s="369"/>
      <c r="B19" s="369"/>
      <c r="C19" s="369"/>
      <c r="D19" s="369"/>
      <c r="E19" s="430"/>
      <c r="F19" s="438" t="s">
        <v>371</v>
      </c>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393" t="s">
        <v>36</v>
      </c>
      <c r="AT19" s="393"/>
      <c r="AU19" s="393"/>
      <c r="AV19" s="393"/>
      <c r="AW19" s="393"/>
      <c r="AX19" s="393"/>
      <c r="AY19" s="393"/>
      <c r="AZ19" s="393"/>
      <c r="BA19" s="393"/>
      <c r="BB19" s="393"/>
      <c r="BC19" s="393"/>
      <c r="BD19" s="393"/>
      <c r="BE19" s="393"/>
      <c r="BF19" s="393"/>
      <c r="BG19" s="393"/>
      <c r="BH19" s="393"/>
      <c r="BI19" s="393"/>
      <c r="BJ19" s="393"/>
      <c r="BK19" s="393" t="s">
        <v>36</v>
      </c>
      <c r="BL19" s="393"/>
      <c r="BM19" s="393"/>
      <c r="BN19" s="393"/>
      <c r="BO19" s="393"/>
      <c r="BP19" s="393"/>
      <c r="BQ19" s="393"/>
      <c r="BR19" s="393"/>
      <c r="BS19" s="393"/>
      <c r="BT19" s="393" t="s">
        <v>36</v>
      </c>
      <c r="BU19" s="393"/>
      <c r="BV19" s="393"/>
      <c r="BW19" s="393"/>
      <c r="BX19" s="393"/>
      <c r="BY19" s="393"/>
      <c r="BZ19" s="393"/>
      <c r="CA19" s="393"/>
      <c r="CB19" s="435">
        <f>CB9+CB14</f>
        <v>833833</v>
      </c>
      <c r="CC19" s="436"/>
      <c r="CD19" s="436"/>
      <c r="CE19" s="436"/>
      <c r="CF19" s="436"/>
      <c r="CG19" s="436"/>
      <c r="CH19" s="436"/>
      <c r="CI19" s="436"/>
      <c r="CJ19" s="436"/>
      <c r="CK19" s="436"/>
      <c r="CL19" s="436"/>
      <c r="CM19" s="436"/>
      <c r="CN19" s="436"/>
      <c r="CO19" s="436"/>
      <c r="CP19" s="436"/>
      <c r="CQ19" s="436"/>
      <c r="CR19" s="436"/>
      <c r="CS19" s="436"/>
      <c r="CT19" s="437"/>
      <c r="CU19" s="429"/>
      <c r="CV19" s="429"/>
      <c r="CW19" s="429"/>
      <c r="CX19" s="429"/>
      <c r="CY19" s="429"/>
      <c r="CZ19" s="429"/>
      <c r="DA19" s="429"/>
      <c r="DB19" s="429"/>
      <c r="DC19" s="429"/>
      <c r="DD19" s="429"/>
      <c r="DE19" s="429"/>
      <c r="DF19" s="429"/>
      <c r="DG19" s="429"/>
      <c r="DH19" s="429"/>
      <c r="DI19" s="429"/>
      <c r="DJ19" s="429"/>
      <c r="DK19" s="429"/>
      <c r="DL19" s="429"/>
      <c r="DM19" s="429"/>
      <c r="DN19" s="98">
        <f>DN9+DN14</f>
        <v>0</v>
      </c>
      <c r="DO19" s="98">
        <f>DO9+DO14</f>
        <v>0</v>
      </c>
      <c r="DP19" s="98">
        <f>DP9+DP14</f>
        <v>833833</v>
      </c>
    </row>
    <row r="20" spans="1:120" ht="9" customHeight="1" x14ac:dyDescent="0.25"/>
    <row r="21" spans="1:120" ht="12" customHeight="1" x14ac:dyDescent="0.25">
      <c r="A21" s="96" t="s">
        <v>405</v>
      </c>
      <c r="B21" s="96"/>
      <c r="C21" s="96"/>
      <c r="D21" s="96"/>
      <c r="E21" s="96"/>
      <c r="F21" s="96"/>
      <c r="G21" s="96"/>
      <c r="H21" s="96"/>
      <c r="I21" s="96"/>
      <c r="J21" s="96"/>
      <c r="K21" s="96"/>
      <c r="L21" s="96"/>
      <c r="M21" s="96"/>
      <c r="N21" s="96"/>
      <c r="O21" s="96"/>
      <c r="P21" s="96"/>
      <c r="Q21" s="96"/>
      <c r="R21" s="96"/>
      <c r="S21" s="96"/>
      <c r="T21" s="96"/>
      <c r="U21" s="96"/>
      <c r="V21" s="428" t="s">
        <v>92</v>
      </c>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96"/>
      <c r="DO21" s="96"/>
      <c r="DP21" s="96"/>
    </row>
    <row r="23" spans="1:120" ht="29.25" customHeight="1" x14ac:dyDescent="0.25">
      <c r="A23" s="372" t="s">
        <v>353</v>
      </c>
      <c r="B23" s="373"/>
      <c r="C23" s="373"/>
      <c r="D23" s="373"/>
      <c r="E23" s="374"/>
      <c r="F23" s="372" t="s">
        <v>406</v>
      </c>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4"/>
      <c r="AS23" s="372" t="s">
        <v>407</v>
      </c>
      <c r="AT23" s="373"/>
      <c r="AU23" s="373"/>
      <c r="AV23" s="373"/>
      <c r="AW23" s="373"/>
      <c r="AX23" s="373"/>
      <c r="AY23" s="373"/>
      <c r="AZ23" s="373"/>
      <c r="BA23" s="373"/>
      <c r="BB23" s="373"/>
      <c r="BC23" s="373"/>
      <c r="BD23" s="373"/>
      <c r="BE23" s="373"/>
      <c r="BF23" s="373"/>
      <c r="BG23" s="373"/>
      <c r="BH23" s="373"/>
      <c r="BI23" s="373"/>
      <c r="BJ23" s="374"/>
      <c r="BK23" s="372" t="s">
        <v>408</v>
      </c>
      <c r="BL23" s="373"/>
      <c r="BM23" s="373"/>
      <c r="BN23" s="373"/>
      <c r="BO23" s="373"/>
      <c r="BP23" s="373"/>
      <c r="BQ23" s="373"/>
      <c r="BR23" s="373"/>
      <c r="BS23" s="374"/>
      <c r="BT23" s="372" t="s">
        <v>414</v>
      </c>
      <c r="BU23" s="373"/>
      <c r="BV23" s="373"/>
      <c r="BW23" s="373"/>
      <c r="BX23" s="373"/>
      <c r="BY23" s="373"/>
      <c r="BZ23" s="373"/>
      <c r="CA23" s="374"/>
      <c r="CB23" s="372" t="s">
        <v>410</v>
      </c>
      <c r="CC23" s="373"/>
      <c r="CD23" s="373"/>
      <c r="CE23" s="373"/>
      <c r="CF23" s="373"/>
      <c r="CG23" s="373"/>
      <c r="CH23" s="373"/>
      <c r="CI23" s="373"/>
      <c r="CJ23" s="373"/>
      <c r="CK23" s="373"/>
      <c r="CL23" s="373"/>
      <c r="CM23" s="373"/>
      <c r="CN23" s="373"/>
      <c r="CO23" s="373"/>
      <c r="CP23" s="373"/>
      <c r="CQ23" s="373"/>
      <c r="CR23" s="373"/>
      <c r="CS23" s="373"/>
      <c r="CT23" s="374"/>
      <c r="CU23" s="372" t="s">
        <v>411</v>
      </c>
      <c r="CV23" s="373"/>
      <c r="CW23" s="373"/>
      <c r="CX23" s="373"/>
      <c r="CY23" s="373"/>
      <c r="CZ23" s="373"/>
      <c r="DA23" s="373"/>
      <c r="DB23" s="373"/>
      <c r="DC23" s="373"/>
      <c r="DD23" s="373"/>
      <c r="DE23" s="373"/>
      <c r="DF23" s="373"/>
      <c r="DG23" s="373"/>
      <c r="DH23" s="373"/>
      <c r="DI23" s="373"/>
      <c r="DJ23" s="373"/>
      <c r="DK23" s="373"/>
      <c r="DL23" s="373"/>
      <c r="DM23" s="374"/>
      <c r="DN23" s="381" t="s">
        <v>360</v>
      </c>
      <c r="DO23" s="382"/>
      <c r="DP23" s="383"/>
    </row>
    <row r="24" spans="1:120" ht="74.25" customHeight="1" x14ac:dyDescent="0.25">
      <c r="A24" s="378"/>
      <c r="B24" s="379"/>
      <c r="C24" s="379"/>
      <c r="D24" s="379"/>
      <c r="E24" s="380"/>
      <c r="F24" s="378"/>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80"/>
      <c r="AS24" s="378"/>
      <c r="AT24" s="379"/>
      <c r="AU24" s="379"/>
      <c r="AV24" s="379"/>
      <c r="AW24" s="379"/>
      <c r="AX24" s="379"/>
      <c r="AY24" s="379"/>
      <c r="AZ24" s="379"/>
      <c r="BA24" s="379"/>
      <c r="BB24" s="379"/>
      <c r="BC24" s="379"/>
      <c r="BD24" s="379"/>
      <c r="BE24" s="379"/>
      <c r="BF24" s="379"/>
      <c r="BG24" s="379"/>
      <c r="BH24" s="379"/>
      <c r="BI24" s="379"/>
      <c r="BJ24" s="380"/>
      <c r="BK24" s="378"/>
      <c r="BL24" s="379"/>
      <c r="BM24" s="379"/>
      <c r="BN24" s="379"/>
      <c r="BO24" s="379"/>
      <c r="BP24" s="379"/>
      <c r="BQ24" s="379"/>
      <c r="BR24" s="379"/>
      <c r="BS24" s="380"/>
      <c r="BT24" s="378"/>
      <c r="BU24" s="379"/>
      <c r="BV24" s="379"/>
      <c r="BW24" s="379"/>
      <c r="BX24" s="379"/>
      <c r="BY24" s="379"/>
      <c r="BZ24" s="379"/>
      <c r="CA24" s="380"/>
      <c r="CB24" s="378"/>
      <c r="CC24" s="379"/>
      <c r="CD24" s="379"/>
      <c r="CE24" s="379"/>
      <c r="CF24" s="379"/>
      <c r="CG24" s="379"/>
      <c r="CH24" s="379"/>
      <c r="CI24" s="379"/>
      <c r="CJ24" s="379"/>
      <c r="CK24" s="379"/>
      <c r="CL24" s="379"/>
      <c r="CM24" s="379"/>
      <c r="CN24" s="379"/>
      <c r="CO24" s="379"/>
      <c r="CP24" s="379"/>
      <c r="CQ24" s="379"/>
      <c r="CR24" s="379"/>
      <c r="CS24" s="379"/>
      <c r="CT24" s="380"/>
      <c r="CU24" s="378"/>
      <c r="CV24" s="379"/>
      <c r="CW24" s="379"/>
      <c r="CX24" s="379"/>
      <c r="CY24" s="379"/>
      <c r="CZ24" s="379"/>
      <c r="DA24" s="379"/>
      <c r="DB24" s="379"/>
      <c r="DC24" s="379"/>
      <c r="DD24" s="379"/>
      <c r="DE24" s="379"/>
      <c r="DF24" s="379"/>
      <c r="DG24" s="379"/>
      <c r="DH24" s="379"/>
      <c r="DI24" s="379"/>
      <c r="DJ24" s="379"/>
      <c r="DK24" s="379"/>
      <c r="DL24" s="379"/>
      <c r="DM24" s="380"/>
      <c r="DN24" s="76" t="s">
        <v>362</v>
      </c>
      <c r="DO24" s="76" t="s">
        <v>363</v>
      </c>
      <c r="DP24" s="76" t="s">
        <v>415</v>
      </c>
    </row>
    <row r="25" spans="1:120" ht="12" customHeight="1" x14ac:dyDescent="0.25">
      <c r="A25" s="371">
        <v>1</v>
      </c>
      <c r="B25" s="371"/>
      <c r="C25" s="371"/>
      <c r="D25" s="371"/>
      <c r="E25" s="425"/>
      <c r="F25" s="371">
        <v>2</v>
      </c>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v>3</v>
      </c>
      <c r="AT25" s="371"/>
      <c r="AU25" s="371"/>
      <c r="AV25" s="371"/>
      <c r="AW25" s="371"/>
      <c r="AX25" s="371"/>
      <c r="AY25" s="371"/>
      <c r="AZ25" s="371"/>
      <c r="BA25" s="371"/>
      <c r="BB25" s="371"/>
      <c r="BC25" s="371"/>
      <c r="BD25" s="371"/>
      <c r="BE25" s="371"/>
      <c r="BF25" s="371"/>
      <c r="BG25" s="371"/>
      <c r="BH25" s="371"/>
      <c r="BI25" s="371"/>
      <c r="BJ25" s="371"/>
      <c r="BK25" s="371">
        <v>4</v>
      </c>
      <c r="BL25" s="371"/>
      <c r="BM25" s="371"/>
      <c r="BN25" s="371"/>
      <c r="BO25" s="371"/>
      <c r="BP25" s="371"/>
      <c r="BQ25" s="371"/>
      <c r="BR25" s="371"/>
      <c r="BS25" s="371"/>
      <c r="BT25" s="371">
        <v>5</v>
      </c>
      <c r="BU25" s="371"/>
      <c r="BV25" s="371"/>
      <c r="BW25" s="371"/>
      <c r="BX25" s="371"/>
      <c r="BY25" s="371"/>
      <c r="BZ25" s="371"/>
      <c r="CA25" s="371"/>
      <c r="CB25" s="425">
        <v>6</v>
      </c>
      <c r="CC25" s="426"/>
      <c r="CD25" s="426"/>
      <c r="CE25" s="426"/>
      <c r="CF25" s="426"/>
      <c r="CG25" s="426"/>
      <c r="CH25" s="426"/>
      <c r="CI25" s="426"/>
      <c r="CJ25" s="426"/>
      <c r="CK25" s="426"/>
      <c r="CL25" s="426"/>
      <c r="CM25" s="426"/>
      <c r="CN25" s="426"/>
      <c r="CO25" s="426"/>
      <c r="CP25" s="426"/>
      <c r="CQ25" s="426"/>
      <c r="CR25" s="426"/>
      <c r="CS25" s="426"/>
      <c r="CT25" s="427"/>
      <c r="CU25" s="371">
        <v>7</v>
      </c>
      <c r="CV25" s="371"/>
      <c r="CW25" s="371"/>
      <c r="CX25" s="371"/>
      <c r="CY25" s="371"/>
      <c r="CZ25" s="371"/>
      <c r="DA25" s="371"/>
      <c r="DB25" s="371"/>
      <c r="DC25" s="371"/>
      <c r="DD25" s="371"/>
      <c r="DE25" s="371"/>
      <c r="DF25" s="371"/>
      <c r="DG25" s="371"/>
      <c r="DH25" s="371"/>
      <c r="DI25" s="371"/>
      <c r="DJ25" s="371"/>
      <c r="DK25" s="371"/>
      <c r="DL25" s="371"/>
      <c r="DM25" s="371"/>
      <c r="DN25" s="89" t="s">
        <v>412</v>
      </c>
      <c r="DO25" s="89">
        <v>9</v>
      </c>
      <c r="DP25" s="89" t="s">
        <v>413</v>
      </c>
    </row>
    <row r="26" spans="1:120" ht="15" x14ac:dyDescent="0.25">
      <c r="A26" s="432" t="s">
        <v>10</v>
      </c>
      <c r="B26" s="432"/>
      <c r="C26" s="432"/>
      <c r="D26" s="432"/>
      <c r="E26" s="433"/>
      <c r="F26" s="434" t="s">
        <v>418</v>
      </c>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1"/>
      <c r="AT26" s="431"/>
      <c r="AU26" s="431"/>
      <c r="AV26" s="431"/>
      <c r="AW26" s="431"/>
      <c r="AX26" s="431"/>
      <c r="AY26" s="431"/>
      <c r="AZ26" s="431"/>
      <c r="BA26" s="431"/>
      <c r="BB26" s="431"/>
      <c r="BC26" s="431"/>
      <c r="BD26" s="431"/>
      <c r="BE26" s="431"/>
      <c r="BF26" s="431"/>
      <c r="BG26" s="431"/>
      <c r="BH26" s="431"/>
      <c r="BI26" s="431"/>
      <c r="BJ26" s="431"/>
      <c r="BK26" s="365"/>
      <c r="BL26" s="365"/>
      <c r="BM26" s="365"/>
      <c r="BN26" s="365"/>
      <c r="BO26" s="365"/>
      <c r="BP26" s="365"/>
      <c r="BQ26" s="365"/>
      <c r="BR26" s="365"/>
      <c r="BS26" s="365"/>
      <c r="BT26" s="365"/>
      <c r="BU26" s="365"/>
      <c r="BV26" s="365"/>
      <c r="BW26" s="365"/>
      <c r="BX26" s="365"/>
      <c r="BY26" s="365"/>
      <c r="BZ26" s="365"/>
      <c r="CA26" s="365"/>
      <c r="CB26" s="435">
        <f>SUM(CB27:CT30)</f>
        <v>1744</v>
      </c>
      <c r="CC26" s="436"/>
      <c r="CD26" s="436"/>
      <c r="CE26" s="436"/>
      <c r="CF26" s="436"/>
      <c r="CG26" s="436"/>
      <c r="CH26" s="436"/>
      <c r="CI26" s="436"/>
      <c r="CJ26" s="436"/>
      <c r="CK26" s="436"/>
      <c r="CL26" s="436"/>
      <c r="CM26" s="436"/>
      <c r="CN26" s="436"/>
      <c r="CO26" s="436"/>
      <c r="CP26" s="436"/>
      <c r="CQ26" s="436"/>
      <c r="CR26" s="436"/>
      <c r="CS26" s="436"/>
      <c r="CT26" s="437"/>
      <c r="CU26" s="365"/>
      <c r="CV26" s="365"/>
      <c r="CW26" s="365"/>
      <c r="CX26" s="365"/>
      <c r="CY26" s="365"/>
      <c r="CZ26" s="365"/>
      <c r="DA26" s="365"/>
      <c r="DB26" s="365"/>
      <c r="DC26" s="365"/>
      <c r="DD26" s="365"/>
      <c r="DE26" s="365"/>
      <c r="DF26" s="365"/>
      <c r="DG26" s="365"/>
      <c r="DH26" s="365"/>
      <c r="DI26" s="365"/>
      <c r="DJ26" s="365"/>
      <c r="DK26" s="365"/>
      <c r="DL26" s="365"/>
      <c r="DM26" s="365"/>
      <c r="DN26" s="98">
        <f>SUM(DN27:DN30)</f>
        <v>0</v>
      </c>
      <c r="DO26" s="98">
        <f t="shared" ref="DO26:DP26" si="4">SUM(DO27:DO30)</f>
        <v>0</v>
      </c>
      <c r="DP26" s="98">
        <f t="shared" si="4"/>
        <v>1744</v>
      </c>
    </row>
    <row r="27" spans="1:120" ht="15" x14ac:dyDescent="0.25">
      <c r="A27" s="369" t="s">
        <v>128</v>
      </c>
      <c r="B27" s="369"/>
      <c r="C27" s="369"/>
      <c r="D27" s="369"/>
      <c r="E27" s="430"/>
      <c r="F27" s="386" t="s">
        <v>565</v>
      </c>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431">
        <v>218</v>
      </c>
      <c r="AT27" s="431"/>
      <c r="AU27" s="431"/>
      <c r="AV27" s="431"/>
      <c r="AW27" s="431"/>
      <c r="AX27" s="431"/>
      <c r="AY27" s="431"/>
      <c r="AZ27" s="431"/>
      <c r="BA27" s="431"/>
      <c r="BB27" s="431"/>
      <c r="BC27" s="431"/>
      <c r="BD27" s="431"/>
      <c r="BE27" s="431"/>
      <c r="BF27" s="431"/>
      <c r="BG27" s="431"/>
      <c r="BH27" s="431"/>
      <c r="BI27" s="431"/>
      <c r="BJ27" s="431"/>
      <c r="BK27" s="365">
        <v>50</v>
      </c>
      <c r="BL27" s="365"/>
      <c r="BM27" s="365"/>
      <c r="BN27" s="365"/>
      <c r="BO27" s="365"/>
      <c r="BP27" s="365"/>
      <c r="BQ27" s="365"/>
      <c r="BR27" s="365"/>
      <c r="BS27" s="365"/>
      <c r="BT27" s="365">
        <v>0.04</v>
      </c>
      <c r="BU27" s="365"/>
      <c r="BV27" s="365"/>
      <c r="BW27" s="365"/>
      <c r="BX27" s="365"/>
      <c r="BY27" s="365"/>
      <c r="BZ27" s="365"/>
      <c r="CA27" s="365"/>
      <c r="CB27" s="398">
        <v>436</v>
      </c>
      <c r="CC27" s="399"/>
      <c r="CD27" s="399"/>
      <c r="CE27" s="399"/>
      <c r="CF27" s="399"/>
      <c r="CG27" s="399"/>
      <c r="CH27" s="399"/>
      <c r="CI27" s="399"/>
      <c r="CJ27" s="399"/>
      <c r="CK27" s="399"/>
      <c r="CL27" s="399"/>
      <c r="CM27" s="399"/>
      <c r="CN27" s="399"/>
      <c r="CO27" s="399"/>
      <c r="CP27" s="399"/>
      <c r="CQ27" s="399"/>
      <c r="CR27" s="399"/>
      <c r="CS27" s="399"/>
      <c r="CT27" s="400"/>
      <c r="CU27" s="365">
        <f>CU18</f>
        <v>0.84</v>
      </c>
      <c r="CV27" s="365"/>
      <c r="CW27" s="365"/>
      <c r="CX27" s="365"/>
      <c r="CY27" s="365"/>
      <c r="CZ27" s="365"/>
      <c r="DA27" s="365"/>
      <c r="DB27" s="365"/>
      <c r="DC27" s="365"/>
      <c r="DD27" s="365"/>
      <c r="DE27" s="365"/>
      <c r="DF27" s="365"/>
      <c r="DG27" s="365"/>
      <c r="DH27" s="365"/>
      <c r="DI27" s="365"/>
      <c r="DJ27" s="365"/>
      <c r="DK27" s="365"/>
      <c r="DL27" s="365"/>
      <c r="DM27" s="365"/>
      <c r="DN27" s="88">
        <v>0</v>
      </c>
      <c r="DO27" s="88">
        <v>0</v>
      </c>
      <c r="DP27" s="88">
        <f>CB27-DN27</f>
        <v>436</v>
      </c>
    </row>
    <row r="28" spans="1:120" ht="15" x14ac:dyDescent="0.25">
      <c r="A28" s="369" t="s">
        <v>130</v>
      </c>
      <c r="B28" s="369"/>
      <c r="C28" s="369"/>
      <c r="D28" s="369"/>
      <c r="E28" s="430"/>
      <c r="F28" s="386" t="s">
        <v>573</v>
      </c>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431">
        <v>218</v>
      </c>
      <c r="AT28" s="431"/>
      <c r="AU28" s="431"/>
      <c r="AV28" s="431"/>
      <c r="AW28" s="431"/>
      <c r="AX28" s="431"/>
      <c r="AY28" s="431"/>
      <c r="AZ28" s="431"/>
      <c r="BA28" s="431"/>
      <c r="BB28" s="431"/>
      <c r="BC28" s="431"/>
      <c r="BD28" s="431"/>
      <c r="BE28" s="431"/>
      <c r="BF28" s="431"/>
      <c r="BG28" s="431"/>
      <c r="BH28" s="431"/>
      <c r="BI28" s="431"/>
      <c r="BJ28" s="431"/>
      <c r="BK28" s="365">
        <v>50</v>
      </c>
      <c r="BL28" s="365"/>
      <c r="BM28" s="365"/>
      <c r="BN28" s="365"/>
      <c r="BO28" s="365"/>
      <c r="BP28" s="365"/>
      <c r="BQ28" s="365"/>
      <c r="BR28" s="365"/>
      <c r="BS28" s="365"/>
      <c r="BT28" s="365">
        <v>0.04</v>
      </c>
      <c r="BU28" s="365"/>
      <c r="BV28" s="365"/>
      <c r="BW28" s="365"/>
      <c r="BX28" s="365"/>
      <c r="BY28" s="365"/>
      <c r="BZ28" s="365"/>
      <c r="CA28" s="365"/>
      <c r="CB28" s="398">
        <v>436</v>
      </c>
      <c r="CC28" s="399"/>
      <c r="CD28" s="399"/>
      <c r="CE28" s="399"/>
      <c r="CF28" s="399"/>
      <c r="CG28" s="399"/>
      <c r="CH28" s="399"/>
      <c r="CI28" s="399"/>
      <c r="CJ28" s="399"/>
      <c r="CK28" s="399"/>
      <c r="CL28" s="399"/>
      <c r="CM28" s="399"/>
      <c r="CN28" s="399"/>
      <c r="CO28" s="399"/>
      <c r="CP28" s="399"/>
      <c r="CQ28" s="399"/>
      <c r="CR28" s="399"/>
      <c r="CS28" s="399"/>
      <c r="CT28" s="400"/>
      <c r="CU28" s="365">
        <f>CU27</f>
        <v>0.84</v>
      </c>
      <c r="CV28" s="365"/>
      <c r="CW28" s="365"/>
      <c r="CX28" s="365"/>
      <c r="CY28" s="365"/>
      <c r="CZ28" s="365"/>
      <c r="DA28" s="365"/>
      <c r="DB28" s="365"/>
      <c r="DC28" s="365"/>
      <c r="DD28" s="365"/>
      <c r="DE28" s="365"/>
      <c r="DF28" s="365"/>
      <c r="DG28" s="365"/>
      <c r="DH28" s="365"/>
      <c r="DI28" s="365"/>
      <c r="DJ28" s="365"/>
      <c r="DK28" s="365"/>
      <c r="DL28" s="365"/>
      <c r="DM28" s="365"/>
      <c r="DN28" s="88">
        <v>0</v>
      </c>
      <c r="DO28" s="88">
        <v>0</v>
      </c>
      <c r="DP28" s="88">
        <f t="shared" ref="DP28:DP29" si="5">CB28-DN28</f>
        <v>436</v>
      </c>
    </row>
    <row r="29" spans="1:120" ht="15" x14ac:dyDescent="0.25">
      <c r="A29" s="369" t="s">
        <v>132</v>
      </c>
      <c r="B29" s="369"/>
      <c r="C29" s="369"/>
      <c r="D29" s="369"/>
      <c r="E29" s="430"/>
      <c r="F29" s="386" t="s">
        <v>574</v>
      </c>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431">
        <v>218</v>
      </c>
      <c r="AT29" s="431"/>
      <c r="AU29" s="431"/>
      <c r="AV29" s="431"/>
      <c r="AW29" s="431"/>
      <c r="AX29" s="431"/>
      <c r="AY29" s="431"/>
      <c r="AZ29" s="431"/>
      <c r="BA29" s="431"/>
      <c r="BB29" s="431"/>
      <c r="BC29" s="431"/>
      <c r="BD29" s="431"/>
      <c r="BE29" s="431"/>
      <c r="BF29" s="431"/>
      <c r="BG29" s="431"/>
      <c r="BH29" s="431"/>
      <c r="BI29" s="431"/>
      <c r="BJ29" s="431"/>
      <c r="BK29" s="365">
        <v>50</v>
      </c>
      <c r="BL29" s="365"/>
      <c r="BM29" s="365"/>
      <c r="BN29" s="365"/>
      <c r="BO29" s="365"/>
      <c r="BP29" s="365"/>
      <c r="BQ29" s="365"/>
      <c r="BR29" s="365"/>
      <c r="BS29" s="365"/>
      <c r="BT29" s="365">
        <v>0.04</v>
      </c>
      <c r="BU29" s="365"/>
      <c r="BV29" s="365"/>
      <c r="BW29" s="365"/>
      <c r="BX29" s="365"/>
      <c r="BY29" s="365"/>
      <c r="BZ29" s="365"/>
      <c r="CA29" s="365"/>
      <c r="CB29" s="398">
        <v>436</v>
      </c>
      <c r="CC29" s="399"/>
      <c r="CD29" s="399"/>
      <c r="CE29" s="399"/>
      <c r="CF29" s="399"/>
      <c r="CG29" s="399"/>
      <c r="CH29" s="399"/>
      <c r="CI29" s="399"/>
      <c r="CJ29" s="399"/>
      <c r="CK29" s="399"/>
      <c r="CL29" s="399"/>
      <c r="CM29" s="399"/>
      <c r="CN29" s="399"/>
      <c r="CO29" s="399"/>
      <c r="CP29" s="399"/>
      <c r="CQ29" s="399"/>
      <c r="CR29" s="399"/>
      <c r="CS29" s="399"/>
      <c r="CT29" s="400"/>
      <c r="CU29" s="365">
        <f>CU27</f>
        <v>0.84</v>
      </c>
      <c r="CV29" s="365"/>
      <c r="CW29" s="365"/>
      <c r="CX29" s="365"/>
      <c r="CY29" s="365"/>
      <c r="CZ29" s="365"/>
      <c r="DA29" s="365"/>
      <c r="DB29" s="365"/>
      <c r="DC29" s="365"/>
      <c r="DD29" s="365"/>
      <c r="DE29" s="365"/>
      <c r="DF29" s="365"/>
      <c r="DG29" s="365"/>
      <c r="DH29" s="365"/>
      <c r="DI29" s="365"/>
      <c r="DJ29" s="365"/>
      <c r="DK29" s="365"/>
      <c r="DL29" s="365"/>
      <c r="DM29" s="365"/>
      <c r="DN29" s="88">
        <v>0</v>
      </c>
      <c r="DO29" s="88">
        <v>0</v>
      </c>
      <c r="DP29" s="88">
        <f t="shared" si="5"/>
        <v>436</v>
      </c>
    </row>
    <row r="30" spans="1:120" ht="15" x14ac:dyDescent="0.25">
      <c r="A30" s="369" t="s">
        <v>133</v>
      </c>
      <c r="B30" s="369"/>
      <c r="C30" s="369"/>
      <c r="D30" s="369"/>
      <c r="E30" s="430"/>
      <c r="F30" s="386" t="s">
        <v>575</v>
      </c>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431">
        <v>218</v>
      </c>
      <c r="AT30" s="431"/>
      <c r="AU30" s="431"/>
      <c r="AV30" s="431"/>
      <c r="AW30" s="431"/>
      <c r="AX30" s="431"/>
      <c r="AY30" s="431"/>
      <c r="AZ30" s="431"/>
      <c r="BA30" s="431"/>
      <c r="BB30" s="431"/>
      <c r="BC30" s="431"/>
      <c r="BD30" s="431"/>
      <c r="BE30" s="431"/>
      <c r="BF30" s="431"/>
      <c r="BG30" s="431"/>
      <c r="BH30" s="431"/>
      <c r="BI30" s="431"/>
      <c r="BJ30" s="431"/>
      <c r="BK30" s="365">
        <v>50</v>
      </c>
      <c r="BL30" s="365"/>
      <c r="BM30" s="365"/>
      <c r="BN30" s="365"/>
      <c r="BO30" s="365"/>
      <c r="BP30" s="365"/>
      <c r="BQ30" s="365"/>
      <c r="BR30" s="365"/>
      <c r="BS30" s="365"/>
      <c r="BT30" s="365">
        <v>0.04</v>
      </c>
      <c r="BU30" s="365"/>
      <c r="BV30" s="365"/>
      <c r="BW30" s="365"/>
      <c r="BX30" s="365"/>
      <c r="BY30" s="365"/>
      <c r="BZ30" s="365"/>
      <c r="CA30" s="365"/>
      <c r="CB30" s="398">
        <v>436</v>
      </c>
      <c r="CC30" s="399"/>
      <c r="CD30" s="399"/>
      <c r="CE30" s="399"/>
      <c r="CF30" s="399"/>
      <c r="CG30" s="399"/>
      <c r="CH30" s="399"/>
      <c r="CI30" s="399"/>
      <c r="CJ30" s="399"/>
      <c r="CK30" s="399"/>
      <c r="CL30" s="399"/>
      <c r="CM30" s="399"/>
      <c r="CN30" s="399"/>
      <c r="CO30" s="399"/>
      <c r="CP30" s="399"/>
      <c r="CQ30" s="399"/>
      <c r="CR30" s="399"/>
      <c r="CS30" s="399"/>
      <c r="CT30" s="400"/>
      <c r="CU30" s="365">
        <f>CU29</f>
        <v>0.84</v>
      </c>
      <c r="CV30" s="365"/>
      <c r="CW30" s="365"/>
      <c r="CX30" s="365"/>
      <c r="CY30" s="365"/>
      <c r="CZ30" s="365"/>
      <c r="DA30" s="365"/>
      <c r="DB30" s="365"/>
      <c r="DC30" s="365"/>
      <c r="DD30" s="365"/>
      <c r="DE30" s="365"/>
      <c r="DF30" s="365"/>
      <c r="DG30" s="365"/>
      <c r="DH30" s="365"/>
      <c r="DI30" s="365"/>
      <c r="DJ30" s="365"/>
      <c r="DK30" s="365"/>
      <c r="DL30" s="365"/>
      <c r="DM30" s="365"/>
      <c r="DN30" s="88">
        <v>0</v>
      </c>
      <c r="DO30" s="88">
        <v>0</v>
      </c>
      <c r="DP30" s="88">
        <f>CB30-DN30-DO30</f>
        <v>436</v>
      </c>
    </row>
    <row r="31" spans="1:120" ht="12" customHeight="1" x14ac:dyDescent="0.25">
      <c r="A31" s="369"/>
      <c r="B31" s="369"/>
      <c r="C31" s="369"/>
      <c r="D31" s="369"/>
      <c r="E31" s="430"/>
      <c r="F31" s="438" t="s">
        <v>371</v>
      </c>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393" t="s">
        <v>36</v>
      </c>
      <c r="AT31" s="393"/>
      <c r="AU31" s="393"/>
      <c r="AV31" s="393"/>
      <c r="AW31" s="393"/>
      <c r="AX31" s="393"/>
      <c r="AY31" s="393"/>
      <c r="AZ31" s="393"/>
      <c r="BA31" s="393"/>
      <c r="BB31" s="393"/>
      <c r="BC31" s="393"/>
      <c r="BD31" s="393"/>
      <c r="BE31" s="393"/>
      <c r="BF31" s="393"/>
      <c r="BG31" s="393"/>
      <c r="BH31" s="393"/>
      <c r="BI31" s="393"/>
      <c r="BJ31" s="393"/>
      <c r="BK31" s="393" t="s">
        <v>36</v>
      </c>
      <c r="BL31" s="393"/>
      <c r="BM31" s="393"/>
      <c r="BN31" s="393"/>
      <c r="BO31" s="393"/>
      <c r="BP31" s="393"/>
      <c r="BQ31" s="393"/>
      <c r="BR31" s="393"/>
      <c r="BS31" s="393"/>
      <c r="BT31" s="393" t="s">
        <v>36</v>
      </c>
      <c r="BU31" s="393"/>
      <c r="BV31" s="393"/>
      <c r="BW31" s="393"/>
      <c r="BX31" s="393"/>
      <c r="BY31" s="393"/>
      <c r="BZ31" s="393"/>
      <c r="CA31" s="393"/>
      <c r="CB31" s="435">
        <f>CB26</f>
        <v>1744</v>
      </c>
      <c r="CC31" s="436"/>
      <c r="CD31" s="436"/>
      <c r="CE31" s="436"/>
      <c r="CF31" s="436"/>
      <c r="CG31" s="436"/>
      <c r="CH31" s="436"/>
      <c r="CI31" s="436"/>
      <c r="CJ31" s="436"/>
      <c r="CK31" s="436"/>
      <c r="CL31" s="436"/>
      <c r="CM31" s="436"/>
      <c r="CN31" s="436"/>
      <c r="CO31" s="436"/>
      <c r="CP31" s="436"/>
      <c r="CQ31" s="436"/>
      <c r="CR31" s="436"/>
      <c r="CS31" s="436"/>
      <c r="CT31" s="437"/>
      <c r="CU31" s="365"/>
      <c r="CV31" s="365"/>
      <c r="CW31" s="365"/>
      <c r="CX31" s="365"/>
      <c r="CY31" s="365"/>
      <c r="CZ31" s="365"/>
      <c r="DA31" s="365"/>
      <c r="DB31" s="365"/>
      <c r="DC31" s="365"/>
      <c r="DD31" s="365"/>
      <c r="DE31" s="365"/>
      <c r="DF31" s="365"/>
      <c r="DG31" s="365"/>
      <c r="DH31" s="365"/>
      <c r="DI31" s="365"/>
      <c r="DJ31" s="365"/>
      <c r="DK31" s="365"/>
      <c r="DL31" s="365"/>
      <c r="DM31" s="365"/>
      <c r="DN31" s="98">
        <f>DN26</f>
        <v>0</v>
      </c>
      <c r="DO31" s="98">
        <f t="shared" ref="DO31:DP31" si="6">DO26</f>
        <v>0</v>
      </c>
      <c r="DP31" s="98">
        <f t="shared" si="6"/>
        <v>1744</v>
      </c>
    </row>
    <row r="33" spans="1:120" ht="12" customHeight="1" x14ac:dyDescent="0.25">
      <c r="A33" s="96" t="s">
        <v>405</v>
      </c>
      <c r="B33" s="96"/>
      <c r="C33" s="96"/>
      <c r="D33" s="96"/>
      <c r="E33" s="96"/>
      <c r="F33" s="96"/>
      <c r="G33" s="96"/>
      <c r="H33" s="96"/>
      <c r="I33" s="96"/>
      <c r="J33" s="96"/>
      <c r="K33" s="96"/>
      <c r="L33" s="96"/>
      <c r="M33" s="96"/>
      <c r="N33" s="96"/>
      <c r="O33" s="96"/>
      <c r="P33" s="96"/>
      <c r="Q33" s="96"/>
      <c r="R33" s="96"/>
      <c r="S33" s="96"/>
      <c r="T33" s="96"/>
      <c r="U33" s="96"/>
      <c r="V33" s="428" t="s">
        <v>95</v>
      </c>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96"/>
      <c r="DO33" s="96"/>
      <c r="DP33" s="96"/>
    </row>
    <row r="35" spans="1:120" ht="26.25" customHeight="1" x14ac:dyDescent="0.25">
      <c r="A35" s="372" t="s">
        <v>353</v>
      </c>
      <c r="B35" s="373"/>
      <c r="C35" s="373"/>
      <c r="D35" s="373"/>
      <c r="E35" s="374"/>
      <c r="F35" s="372" t="s">
        <v>406</v>
      </c>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4"/>
      <c r="AS35" s="372" t="s">
        <v>407</v>
      </c>
      <c r="AT35" s="373"/>
      <c r="AU35" s="373"/>
      <c r="AV35" s="373"/>
      <c r="AW35" s="373"/>
      <c r="AX35" s="373"/>
      <c r="AY35" s="373"/>
      <c r="AZ35" s="373"/>
      <c r="BA35" s="373"/>
      <c r="BB35" s="373"/>
      <c r="BC35" s="373"/>
      <c r="BD35" s="373"/>
      <c r="BE35" s="373"/>
      <c r="BF35" s="373"/>
      <c r="BG35" s="373"/>
      <c r="BH35" s="373"/>
      <c r="BI35" s="373"/>
      <c r="BJ35" s="374"/>
      <c r="BK35" s="372" t="s">
        <v>419</v>
      </c>
      <c r="BL35" s="373"/>
      <c r="BM35" s="373"/>
      <c r="BN35" s="373"/>
      <c r="BO35" s="373"/>
      <c r="BP35" s="373"/>
      <c r="BQ35" s="373"/>
      <c r="BR35" s="373"/>
      <c r="BS35" s="373"/>
      <c r="BT35" s="439"/>
      <c r="BU35" s="439"/>
      <c r="BV35" s="439"/>
      <c r="BW35" s="439"/>
      <c r="BX35" s="439"/>
      <c r="BY35" s="439"/>
      <c r="BZ35" s="439"/>
      <c r="CA35" s="440"/>
      <c r="CB35" s="372" t="s">
        <v>420</v>
      </c>
      <c r="CC35" s="373"/>
      <c r="CD35" s="373"/>
      <c r="CE35" s="373"/>
      <c r="CF35" s="373"/>
      <c r="CG35" s="373"/>
      <c r="CH35" s="373"/>
      <c r="CI35" s="373"/>
      <c r="CJ35" s="373"/>
      <c r="CK35" s="373"/>
      <c r="CL35" s="373"/>
      <c r="CM35" s="373"/>
      <c r="CN35" s="373"/>
      <c r="CO35" s="373"/>
      <c r="CP35" s="373"/>
      <c r="CQ35" s="373"/>
      <c r="CR35" s="373"/>
      <c r="CS35" s="373"/>
      <c r="CT35" s="373"/>
      <c r="CU35" s="439"/>
      <c r="CV35" s="439"/>
      <c r="CW35" s="439"/>
      <c r="CX35" s="439"/>
      <c r="CY35" s="439"/>
      <c r="CZ35" s="439"/>
      <c r="DA35" s="439"/>
      <c r="DB35" s="439"/>
      <c r="DC35" s="439"/>
      <c r="DD35" s="439"/>
      <c r="DE35" s="439"/>
      <c r="DF35" s="439"/>
      <c r="DG35" s="439"/>
      <c r="DH35" s="439"/>
      <c r="DI35" s="439"/>
      <c r="DJ35" s="439"/>
      <c r="DK35" s="439"/>
      <c r="DL35" s="439"/>
      <c r="DM35" s="440"/>
      <c r="DN35" s="381" t="s">
        <v>360</v>
      </c>
      <c r="DO35" s="382"/>
      <c r="DP35" s="383"/>
    </row>
    <row r="36" spans="1:120" ht="75.75" customHeight="1" x14ac:dyDescent="0.25">
      <c r="A36" s="378"/>
      <c r="B36" s="379"/>
      <c r="C36" s="379"/>
      <c r="D36" s="379"/>
      <c r="E36" s="380"/>
      <c r="F36" s="378"/>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80"/>
      <c r="AS36" s="378"/>
      <c r="AT36" s="379"/>
      <c r="AU36" s="379"/>
      <c r="AV36" s="379"/>
      <c r="AW36" s="379"/>
      <c r="AX36" s="379"/>
      <c r="AY36" s="379"/>
      <c r="AZ36" s="379"/>
      <c r="BA36" s="379"/>
      <c r="BB36" s="379"/>
      <c r="BC36" s="379"/>
      <c r="BD36" s="379"/>
      <c r="BE36" s="379"/>
      <c r="BF36" s="379"/>
      <c r="BG36" s="379"/>
      <c r="BH36" s="379"/>
      <c r="BI36" s="379"/>
      <c r="BJ36" s="380"/>
      <c r="BK36" s="378"/>
      <c r="BL36" s="379"/>
      <c r="BM36" s="379"/>
      <c r="BN36" s="379"/>
      <c r="BO36" s="379"/>
      <c r="BP36" s="379"/>
      <c r="BQ36" s="379"/>
      <c r="BR36" s="379"/>
      <c r="BS36" s="379"/>
      <c r="BT36" s="441"/>
      <c r="BU36" s="441"/>
      <c r="BV36" s="441"/>
      <c r="BW36" s="441"/>
      <c r="BX36" s="441"/>
      <c r="BY36" s="441"/>
      <c r="BZ36" s="441"/>
      <c r="CA36" s="442"/>
      <c r="CB36" s="378"/>
      <c r="CC36" s="379"/>
      <c r="CD36" s="379"/>
      <c r="CE36" s="379"/>
      <c r="CF36" s="379"/>
      <c r="CG36" s="379"/>
      <c r="CH36" s="379"/>
      <c r="CI36" s="379"/>
      <c r="CJ36" s="379"/>
      <c r="CK36" s="379"/>
      <c r="CL36" s="379"/>
      <c r="CM36" s="379"/>
      <c r="CN36" s="379"/>
      <c r="CO36" s="379"/>
      <c r="CP36" s="379"/>
      <c r="CQ36" s="379"/>
      <c r="CR36" s="379"/>
      <c r="CS36" s="379"/>
      <c r="CT36" s="379"/>
      <c r="CU36" s="441"/>
      <c r="CV36" s="441"/>
      <c r="CW36" s="441"/>
      <c r="CX36" s="441"/>
      <c r="CY36" s="441"/>
      <c r="CZ36" s="441"/>
      <c r="DA36" s="441"/>
      <c r="DB36" s="441"/>
      <c r="DC36" s="441"/>
      <c r="DD36" s="441"/>
      <c r="DE36" s="441"/>
      <c r="DF36" s="441"/>
      <c r="DG36" s="441"/>
      <c r="DH36" s="441"/>
      <c r="DI36" s="441"/>
      <c r="DJ36" s="441"/>
      <c r="DK36" s="441"/>
      <c r="DL36" s="441"/>
      <c r="DM36" s="442"/>
      <c r="DN36" s="76" t="s">
        <v>362</v>
      </c>
      <c r="DO36" s="76" t="s">
        <v>363</v>
      </c>
      <c r="DP36" s="76" t="s">
        <v>415</v>
      </c>
    </row>
    <row r="37" spans="1:120" ht="30" customHeight="1" x14ac:dyDescent="0.25">
      <c r="A37" s="369"/>
      <c r="B37" s="369"/>
      <c r="C37" s="369"/>
      <c r="D37" s="369"/>
      <c r="E37" s="43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431"/>
      <c r="AT37" s="431"/>
      <c r="AU37" s="431"/>
      <c r="AV37" s="431"/>
      <c r="AW37" s="431"/>
      <c r="AX37" s="431"/>
      <c r="AY37" s="431"/>
      <c r="AZ37" s="431"/>
      <c r="BA37" s="431"/>
      <c r="BB37" s="431"/>
      <c r="BC37" s="431"/>
      <c r="BD37" s="431"/>
      <c r="BE37" s="431"/>
      <c r="BF37" s="431"/>
      <c r="BG37" s="431"/>
      <c r="BH37" s="431"/>
      <c r="BI37" s="431"/>
      <c r="BJ37" s="431"/>
      <c r="BK37" s="398"/>
      <c r="BL37" s="399"/>
      <c r="BM37" s="399"/>
      <c r="BN37" s="399"/>
      <c r="BO37" s="399"/>
      <c r="BP37" s="399"/>
      <c r="BQ37" s="399"/>
      <c r="BR37" s="399"/>
      <c r="BS37" s="399"/>
      <c r="BT37" s="443"/>
      <c r="BU37" s="443"/>
      <c r="BV37" s="443"/>
      <c r="BW37" s="443"/>
      <c r="BX37" s="443"/>
      <c r="BY37" s="443"/>
      <c r="BZ37" s="443"/>
      <c r="CA37" s="444"/>
      <c r="CB37" s="398"/>
      <c r="CC37" s="399"/>
      <c r="CD37" s="399"/>
      <c r="CE37" s="399"/>
      <c r="CF37" s="399"/>
      <c r="CG37" s="399"/>
      <c r="CH37" s="399"/>
      <c r="CI37" s="399"/>
      <c r="CJ37" s="399"/>
      <c r="CK37" s="399"/>
      <c r="CL37" s="399"/>
      <c r="CM37" s="399"/>
      <c r="CN37" s="399"/>
      <c r="CO37" s="399"/>
      <c r="CP37" s="399"/>
      <c r="CQ37" s="399"/>
      <c r="CR37" s="399"/>
      <c r="CS37" s="399"/>
      <c r="CT37" s="399"/>
      <c r="CU37" s="445"/>
      <c r="CV37" s="445"/>
      <c r="CW37" s="445"/>
      <c r="CX37" s="445"/>
      <c r="CY37" s="445"/>
      <c r="CZ37" s="445"/>
      <c r="DA37" s="445"/>
      <c r="DB37" s="445"/>
      <c r="DC37" s="445"/>
      <c r="DD37" s="445"/>
      <c r="DE37" s="445"/>
      <c r="DF37" s="445"/>
      <c r="DG37" s="445"/>
      <c r="DH37" s="445"/>
      <c r="DI37" s="445"/>
      <c r="DJ37" s="445"/>
      <c r="DK37" s="445"/>
      <c r="DL37" s="445"/>
      <c r="DM37" s="446"/>
      <c r="DN37" s="88"/>
      <c r="DO37" s="88"/>
      <c r="DP37" s="88"/>
    </row>
    <row r="38" spans="1:120" ht="28.5" customHeight="1" x14ac:dyDescent="0.25">
      <c r="A38" s="369"/>
      <c r="B38" s="369"/>
      <c r="C38" s="369"/>
      <c r="D38" s="369"/>
      <c r="E38" s="43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431"/>
      <c r="AT38" s="431"/>
      <c r="AU38" s="431"/>
      <c r="AV38" s="431"/>
      <c r="AW38" s="431"/>
      <c r="AX38" s="431"/>
      <c r="AY38" s="431"/>
      <c r="AZ38" s="431"/>
      <c r="BA38" s="431"/>
      <c r="BB38" s="431"/>
      <c r="BC38" s="431"/>
      <c r="BD38" s="431"/>
      <c r="BE38" s="431"/>
      <c r="BF38" s="431"/>
      <c r="BG38" s="431"/>
      <c r="BH38" s="431"/>
      <c r="BI38" s="431"/>
      <c r="BJ38" s="431"/>
      <c r="BK38" s="398"/>
      <c r="BL38" s="399"/>
      <c r="BM38" s="399"/>
      <c r="BN38" s="399"/>
      <c r="BO38" s="399"/>
      <c r="BP38" s="399"/>
      <c r="BQ38" s="399"/>
      <c r="BR38" s="399"/>
      <c r="BS38" s="399"/>
      <c r="BT38" s="443"/>
      <c r="BU38" s="443"/>
      <c r="BV38" s="443"/>
      <c r="BW38" s="443"/>
      <c r="BX38" s="443"/>
      <c r="BY38" s="443"/>
      <c r="BZ38" s="443"/>
      <c r="CA38" s="444"/>
      <c r="CB38" s="398"/>
      <c r="CC38" s="399"/>
      <c r="CD38" s="399"/>
      <c r="CE38" s="399"/>
      <c r="CF38" s="399"/>
      <c r="CG38" s="399"/>
      <c r="CH38" s="399"/>
      <c r="CI38" s="399"/>
      <c r="CJ38" s="399"/>
      <c r="CK38" s="399"/>
      <c r="CL38" s="399"/>
      <c r="CM38" s="399"/>
      <c r="CN38" s="399"/>
      <c r="CO38" s="399"/>
      <c r="CP38" s="399"/>
      <c r="CQ38" s="399"/>
      <c r="CR38" s="399"/>
      <c r="CS38" s="399"/>
      <c r="CT38" s="399"/>
      <c r="CU38" s="445"/>
      <c r="CV38" s="445"/>
      <c r="CW38" s="445"/>
      <c r="CX38" s="445"/>
      <c r="CY38" s="445"/>
      <c r="CZ38" s="445"/>
      <c r="DA38" s="445"/>
      <c r="DB38" s="445"/>
      <c r="DC38" s="445"/>
      <c r="DD38" s="445"/>
      <c r="DE38" s="445"/>
      <c r="DF38" s="445"/>
      <c r="DG38" s="445"/>
      <c r="DH38" s="445"/>
      <c r="DI38" s="445"/>
      <c r="DJ38" s="445"/>
      <c r="DK38" s="445"/>
      <c r="DL38" s="445"/>
      <c r="DM38" s="446"/>
      <c r="DN38" s="88"/>
      <c r="DO38" s="88"/>
      <c r="DP38" s="88"/>
    </row>
  </sheetData>
  <mergeCells count="170">
    <mergeCell ref="DN6:DP6"/>
    <mergeCell ref="A8:E8"/>
    <mergeCell ref="F8:AR8"/>
    <mergeCell ref="AS8:BJ8"/>
    <mergeCell ref="BK8:BS8"/>
    <mergeCell ref="BT8:CA8"/>
    <mergeCell ref="CB8:CT8"/>
    <mergeCell ref="CU8:DM8"/>
    <mergeCell ref="DN1:DP1"/>
    <mergeCell ref="A2:DM2"/>
    <mergeCell ref="V4:DM4"/>
    <mergeCell ref="A6:E7"/>
    <mergeCell ref="F6:AR7"/>
    <mergeCell ref="AS6:BJ7"/>
    <mergeCell ref="BK6:BS7"/>
    <mergeCell ref="BT6:CA7"/>
    <mergeCell ref="CB6:CT7"/>
    <mergeCell ref="CU6:DM7"/>
    <mergeCell ref="CU9:DM9"/>
    <mergeCell ref="A10:E10"/>
    <mergeCell ref="F10:AR10"/>
    <mergeCell ref="AS10:BJ10"/>
    <mergeCell ref="BK10:BS10"/>
    <mergeCell ref="BT10:CA10"/>
    <mergeCell ref="CB10:CT10"/>
    <mergeCell ref="CU10:DM10"/>
    <mergeCell ref="A9:E9"/>
    <mergeCell ref="F9:AR9"/>
    <mergeCell ref="AS9:BJ9"/>
    <mergeCell ref="BK9:BS9"/>
    <mergeCell ref="BT9:CA9"/>
    <mergeCell ref="CB9:CT9"/>
    <mergeCell ref="CU11:DM11"/>
    <mergeCell ref="A12:E12"/>
    <mergeCell ref="F12:AR12"/>
    <mergeCell ref="AS12:BJ12"/>
    <mergeCell ref="BK12:BS12"/>
    <mergeCell ref="BT12:CA12"/>
    <mergeCell ref="CB12:CT12"/>
    <mergeCell ref="CU12:DM12"/>
    <mergeCell ref="A11:E11"/>
    <mergeCell ref="F11:AR11"/>
    <mergeCell ref="AS11:BJ11"/>
    <mergeCell ref="BK11:BS11"/>
    <mergeCell ref="BT11:CA11"/>
    <mergeCell ref="CB11:CT11"/>
    <mergeCell ref="CU13:DM13"/>
    <mergeCell ref="A14:E14"/>
    <mergeCell ref="F14:AR14"/>
    <mergeCell ref="AS14:BJ14"/>
    <mergeCell ref="BK14:BS14"/>
    <mergeCell ref="BT14:CA14"/>
    <mergeCell ref="CB14:CT14"/>
    <mergeCell ref="CU14:DM14"/>
    <mergeCell ref="A13:E13"/>
    <mergeCell ref="F13:AR13"/>
    <mergeCell ref="AS13:BJ13"/>
    <mergeCell ref="BK13:BS13"/>
    <mergeCell ref="BT13:CA13"/>
    <mergeCell ref="CB13:CT13"/>
    <mergeCell ref="CU15:DM15"/>
    <mergeCell ref="A16:E16"/>
    <mergeCell ref="F16:AR16"/>
    <mergeCell ref="AS16:BJ16"/>
    <mergeCell ref="BK16:BS16"/>
    <mergeCell ref="BT16:CA16"/>
    <mergeCell ref="CB16:CT16"/>
    <mergeCell ref="CU16:DM16"/>
    <mergeCell ref="A15:E15"/>
    <mergeCell ref="F15:AR15"/>
    <mergeCell ref="AS15:BJ15"/>
    <mergeCell ref="BK15:BS15"/>
    <mergeCell ref="BT15:CA15"/>
    <mergeCell ref="CB15:CT15"/>
    <mergeCell ref="CU17:DM17"/>
    <mergeCell ref="A18:E18"/>
    <mergeCell ref="F18:AR18"/>
    <mergeCell ref="AS18:BJ18"/>
    <mergeCell ref="BK18:BS18"/>
    <mergeCell ref="BT18:CA18"/>
    <mergeCell ref="CB18:CT18"/>
    <mergeCell ref="CU18:DM18"/>
    <mergeCell ref="A17:E17"/>
    <mergeCell ref="F17:AR17"/>
    <mergeCell ref="AS17:BJ17"/>
    <mergeCell ref="BK17:BS17"/>
    <mergeCell ref="BT17:CA17"/>
    <mergeCell ref="CB17:CT17"/>
    <mergeCell ref="DN23:DP23"/>
    <mergeCell ref="A25:E25"/>
    <mergeCell ref="F25:AR25"/>
    <mergeCell ref="AS25:BJ25"/>
    <mergeCell ref="BK25:BS25"/>
    <mergeCell ref="BT25:CA25"/>
    <mergeCell ref="CB25:CT25"/>
    <mergeCell ref="CU25:DM25"/>
    <mergeCell ref="CU19:DM19"/>
    <mergeCell ref="V21:DM21"/>
    <mergeCell ref="A23:E24"/>
    <mergeCell ref="F23:AR24"/>
    <mergeCell ref="AS23:BJ24"/>
    <mergeCell ref="BK23:BS24"/>
    <mergeCell ref="BT23:CA24"/>
    <mergeCell ref="CB23:CT24"/>
    <mergeCell ref="CU23:DM24"/>
    <mergeCell ref="A19:E19"/>
    <mergeCell ref="F19:AR19"/>
    <mergeCell ref="AS19:BJ19"/>
    <mergeCell ref="BK19:BS19"/>
    <mergeCell ref="BT19:CA19"/>
    <mergeCell ref="CB19:CT19"/>
    <mergeCell ref="CU26:DM26"/>
    <mergeCell ref="A27:E27"/>
    <mergeCell ref="F27:AR27"/>
    <mergeCell ref="AS27:BJ27"/>
    <mergeCell ref="BK27:BS27"/>
    <mergeCell ref="BT27:CA27"/>
    <mergeCell ref="CB27:CT27"/>
    <mergeCell ref="CU27:DM27"/>
    <mergeCell ref="A26:E26"/>
    <mergeCell ref="F26:AR26"/>
    <mergeCell ref="AS26:BJ26"/>
    <mergeCell ref="BK26:BS26"/>
    <mergeCell ref="BT26:CA26"/>
    <mergeCell ref="CB26:CT26"/>
    <mergeCell ref="CU28:DM28"/>
    <mergeCell ref="A29:E29"/>
    <mergeCell ref="F29:AR29"/>
    <mergeCell ref="AS29:BJ29"/>
    <mergeCell ref="BK29:BS29"/>
    <mergeCell ref="BT29:CA29"/>
    <mergeCell ref="CB29:CT29"/>
    <mergeCell ref="CU29:DM29"/>
    <mergeCell ref="A28:E28"/>
    <mergeCell ref="F28:AR28"/>
    <mergeCell ref="AS28:BJ28"/>
    <mergeCell ref="BK28:BS28"/>
    <mergeCell ref="BT28:CA28"/>
    <mergeCell ref="CB28:CT28"/>
    <mergeCell ref="V33:DM33"/>
    <mergeCell ref="A35:E36"/>
    <mergeCell ref="F35:AR36"/>
    <mergeCell ref="AS35:BJ36"/>
    <mergeCell ref="BK35:CA36"/>
    <mergeCell ref="CB35:DM36"/>
    <mergeCell ref="CU30:DM30"/>
    <mergeCell ref="A31:E31"/>
    <mergeCell ref="F31:AR31"/>
    <mergeCell ref="AS31:BJ31"/>
    <mergeCell ref="BK31:BS31"/>
    <mergeCell ref="BT31:CA31"/>
    <mergeCell ref="CB31:CT31"/>
    <mergeCell ref="CU31:DM31"/>
    <mergeCell ref="A30:E30"/>
    <mergeCell ref="F30:AR30"/>
    <mergeCell ref="AS30:BJ30"/>
    <mergeCell ref="BK30:BS30"/>
    <mergeCell ref="BT30:CA30"/>
    <mergeCell ref="CB30:CT30"/>
    <mergeCell ref="A38:E38"/>
    <mergeCell ref="F38:AR38"/>
    <mergeCell ref="AS38:BJ38"/>
    <mergeCell ref="BK38:CA38"/>
    <mergeCell ref="CB38:DM38"/>
    <mergeCell ref="DN35:DP35"/>
    <mergeCell ref="A37:E37"/>
    <mergeCell ref="F37:AR37"/>
    <mergeCell ref="AS37:BJ37"/>
    <mergeCell ref="BK37:CA37"/>
    <mergeCell ref="CB37:DM37"/>
  </mergeCells>
  <pageMargins left="0.78740157480314965" right="0.78740157480314965" top="1.1811023622047245" bottom="0.39370078740157483" header="0" footer="0"/>
  <pageSetup paperSize="9" scale="83" fitToHeight="5" orientation="landscape" r:id="rId1"/>
  <headerFooter alignWithMargins="0"/>
  <rowBreaks count="1" manualBreakCount="1">
    <brk id="31" max="11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755C-9B3D-4611-925C-E873739FFA79}">
  <dimension ref="A1:DM11"/>
  <sheetViews>
    <sheetView view="pageBreakPreview" zoomScaleNormal="100" zoomScaleSheetLayoutView="100" workbookViewId="0">
      <selection activeCell="DK2" sqref="DK2"/>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564</v>
      </c>
      <c r="DL1" s="395"/>
      <c r="DM1" s="395"/>
    </row>
    <row r="2" spans="1:117" s="96" customFormat="1" ht="14.25" x14ac:dyDescent="0.2">
      <c r="A2" s="397" t="s">
        <v>431</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96" customFormat="1" ht="14.25" x14ac:dyDescent="0.2">
      <c r="A4" s="96"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96" customFormat="1" ht="13.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90" customFormat="1" ht="29.2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4"/>
      <c r="BJ6" s="372" t="s">
        <v>432</v>
      </c>
      <c r="BK6" s="373"/>
      <c r="BL6" s="373"/>
      <c r="BM6" s="373"/>
      <c r="BN6" s="373"/>
      <c r="BO6" s="373"/>
      <c r="BP6" s="373"/>
      <c r="BQ6" s="373"/>
      <c r="BR6" s="373"/>
      <c r="BS6" s="373"/>
      <c r="BT6" s="373"/>
      <c r="BU6" s="373"/>
      <c r="BV6" s="373"/>
      <c r="BW6" s="373"/>
      <c r="BX6" s="373"/>
      <c r="BY6" s="374"/>
      <c r="BZ6" s="372" t="s">
        <v>433</v>
      </c>
      <c r="CA6" s="373"/>
      <c r="CB6" s="373"/>
      <c r="CC6" s="373"/>
      <c r="CD6" s="373"/>
      <c r="CE6" s="373"/>
      <c r="CF6" s="373"/>
      <c r="CG6" s="373"/>
      <c r="CH6" s="373"/>
      <c r="CI6" s="373"/>
      <c r="CJ6" s="373"/>
      <c r="CK6" s="373"/>
      <c r="CL6" s="373"/>
      <c r="CM6" s="373"/>
      <c r="CN6" s="373"/>
      <c r="CO6" s="373"/>
      <c r="CP6" s="373"/>
      <c r="CQ6" s="373"/>
      <c r="CR6" s="373"/>
      <c r="CS6" s="373"/>
      <c r="CT6" s="374"/>
      <c r="CU6" s="372" t="s">
        <v>434</v>
      </c>
      <c r="CV6" s="373"/>
      <c r="CW6" s="373"/>
      <c r="CX6" s="373"/>
      <c r="CY6" s="373"/>
      <c r="CZ6" s="373"/>
      <c r="DA6" s="373"/>
      <c r="DB6" s="373"/>
      <c r="DC6" s="373"/>
      <c r="DD6" s="373"/>
      <c r="DE6" s="373"/>
      <c r="DF6" s="373"/>
      <c r="DG6" s="373"/>
      <c r="DH6" s="373"/>
      <c r="DI6" s="373"/>
      <c r="DJ6" s="374"/>
      <c r="DK6" s="381" t="s">
        <v>360</v>
      </c>
      <c r="DL6" s="382"/>
      <c r="DM6" s="383"/>
    </row>
    <row r="7" spans="1:117" s="90" customFormat="1" ht="69.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80"/>
      <c r="BJ7" s="378"/>
      <c r="BK7" s="379"/>
      <c r="BL7" s="379"/>
      <c r="BM7" s="379"/>
      <c r="BN7" s="379"/>
      <c r="BO7" s="379"/>
      <c r="BP7" s="379"/>
      <c r="BQ7" s="379"/>
      <c r="BR7" s="379"/>
      <c r="BS7" s="379"/>
      <c r="BT7" s="379"/>
      <c r="BU7" s="379"/>
      <c r="BV7" s="379"/>
      <c r="BW7" s="379"/>
      <c r="BX7" s="379"/>
      <c r="BY7" s="380"/>
      <c r="BZ7" s="378"/>
      <c r="CA7" s="379"/>
      <c r="CB7" s="379"/>
      <c r="CC7" s="379"/>
      <c r="CD7" s="379"/>
      <c r="CE7" s="379"/>
      <c r="CF7" s="379"/>
      <c r="CG7" s="379"/>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80"/>
      <c r="DK7" s="76" t="s">
        <v>362</v>
      </c>
      <c r="DL7" s="76" t="s">
        <v>363</v>
      </c>
      <c r="DM7" s="76" t="s">
        <v>415</v>
      </c>
    </row>
    <row r="8" spans="1:117" s="70" customFormat="1" ht="12.75" x14ac:dyDescent="0.2">
      <c r="A8" s="371">
        <v>1</v>
      </c>
      <c r="B8" s="371"/>
      <c r="C8" s="371"/>
      <c r="D8" s="371"/>
      <c r="E8" s="371"/>
      <c r="F8" s="371">
        <v>2</v>
      </c>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v>3</v>
      </c>
      <c r="BK8" s="371"/>
      <c r="BL8" s="371"/>
      <c r="BM8" s="371"/>
      <c r="BN8" s="371"/>
      <c r="BO8" s="371"/>
      <c r="BP8" s="371"/>
      <c r="BQ8" s="371"/>
      <c r="BR8" s="371"/>
      <c r="BS8" s="371"/>
      <c r="BT8" s="371"/>
      <c r="BU8" s="371"/>
      <c r="BV8" s="371"/>
      <c r="BW8" s="371"/>
      <c r="BX8" s="371"/>
      <c r="BY8" s="371"/>
      <c r="BZ8" s="371">
        <v>4</v>
      </c>
      <c r="CA8" s="371"/>
      <c r="CB8" s="371"/>
      <c r="CC8" s="371"/>
      <c r="CD8" s="371"/>
      <c r="CE8" s="371"/>
      <c r="CF8" s="371"/>
      <c r="CG8" s="371"/>
      <c r="CH8" s="371"/>
      <c r="CI8" s="371"/>
      <c r="CJ8" s="371"/>
      <c r="CK8" s="371"/>
      <c r="CL8" s="371"/>
      <c r="CM8" s="371"/>
      <c r="CN8" s="371"/>
      <c r="CO8" s="371"/>
      <c r="CP8" s="371"/>
      <c r="CQ8" s="371"/>
      <c r="CR8" s="371"/>
      <c r="CS8" s="371"/>
      <c r="CT8" s="371"/>
      <c r="CU8" s="371">
        <v>5</v>
      </c>
      <c r="CV8" s="371"/>
      <c r="CW8" s="371"/>
      <c r="CX8" s="371"/>
      <c r="CY8" s="371"/>
      <c r="CZ8" s="371"/>
      <c r="DA8" s="371"/>
      <c r="DB8" s="371"/>
      <c r="DC8" s="371"/>
      <c r="DD8" s="371"/>
      <c r="DE8" s="371"/>
      <c r="DF8" s="371"/>
      <c r="DG8" s="371"/>
      <c r="DH8" s="371"/>
      <c r="DI8" s="371"/>
      <c r="DJ8" s="371"/>
      <c r="DK8" s="89">
        <v>6</v>
      </c>
      <c r="DL8" s="89">
        <v>7</v>
      </c>
      <c r="DM8" s="89">
        <v>8</v>
      </c>
    </row>
    <row r="9" spans="1:117" s="72" customFormat="1" ht="12.75" x14ac:dyDescent="0.2">
      <c r="A9" s="369" t="s">
        <v>10</v>
      </c>
      <c r="B9" s="369"/>
      <c r="C9" s="369"/>
      <c r="D9" s="369"/>
      <c r="E9" s="430"/>
      <c r="F9" s="370" t="s">
        <v>435</v>
      </c>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448">
        <v>4</v>
      </c>
      <c r="BK9" s="448"/>
      <c r="BL9" s="448"/>
      <c r="BM9" s="448"/>
      <c r="BN9" s="448"/>
      <c r="BO9" s="448"/>
      <c r="BP9" s="448"/>
      <c r="BQ9" s="448"/>
      <c r="BR9" s="448"/>
      <c r="BS9" s="448"/>
      <c r="BT9" s="448"/>
      <c r="BU9" s="448"/>
      <c r="BV9" s="448"/>
      <c r="BW9" s="448"/>
      <c r="BX9" s="448"/>
      <c r="BY9" s="448"/>
      <c r="BZ9" s="365">
        <v>55000</v>
      </c>
      <c r="CA9" s="365"/>
      <c r="CB9" s="365"/>
      <c r="CC9" s="365"/>
      <c r="CD9" s="365"/>
      <c r="CE9" s="365"/>
      <c r="CF9" s="365"/>
      <c r="CG9" s="365"/>
      <c r="CH9" s="365"/>
      <c r="CI9" s="365"/>
      <c r="CJ9" s="365"/>
      <c r="CK9" s="365"/>
      <c r="CL9" s="365"/>
      <c r="CM9" s="365"/>
      <c r="CN9" s="365"/>
      <c r="CO9" s="365"/>
      <c r="CP9" s="365"/>
      <c r="CQ9" s="365"/>
      <c r="CR9" s="365"/>
      <c r="CS9" s="365"/>
      <c r="CT9" s="365"/>
      <c r="CU9" s="365">
        <f t="shared" ref="CU9:CU10" si="0">BJ9*BZ9</f>
        <v>220000</v>
      </c>
      <c r="CV9" s="365"/>
      <c r="CW9" s="365"/>
      <c r="CX9" s="365"/>
      <c r="CY9" s="365"/>
      <c r="CZ9" s="365"/>
      <c r="DA9" s="365"/>
      <c r="DB9" s="365"/>
      <c r="DC9" s="365"/>
      <c r="DD9" s="365"/>
      <c r="DE9" s="365"/>
      <c r="DF9" s="365"/>
      <c r="DG9" s="365"/>
      <c r="DH9" s="365"/>
      <c r="DI9" s="365"/>
      <c r="DJ9" s="365"/>
      <c r="DK9" s="88">
        <v>0</v>
      </c>
      <c r="DL9" s="88">
        <v>220000</v>
      </c>
      <c r="DM9" s="88">
        <v>0</v>
      </c>
    </row>
    <row r="10" spans="1:117" s="72" customFormat="1" ht="15" customHeight="1" x14ac:dyDescent="0.2">
      <c r="A10" s="369" t="s">
        <v>11</v>
      </c>
      <c r="B10" s="369"/>
      <c r="C10" s="369"/>
      <c r="D10" s="369"/>
      <c r="E10" s="430"/>
      <c r="F10" s="370" t="s">
        <v>436</v>
      </c>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448">
        <v>2</v>
      </c>
      <c r="BK10" s="448"/>
      <c r="BL10" s="448"/>
      <c r="BM10" s="448"/>
      <c r="BN10" s="448"/>
      <c r="BO10" s="448"/>
      <c r="BP10" s="448"/>
      <c r="BQ10" s="448"/>
      <c r="BR10" s="448"/>
      <c r="BS10" s="448"/>
      <c r="BT10" s="448"/>
      <c r="BU10" s="448"/>
      <c r="BV10" s="448"/>
      <c r="BW10" s="448"/>
      <c r="BX10" s="448"/>
      <c r="BY10" s="448"/>
      <c r="BZ10" s="365">
        <v>5000</v>
      </c>
      <c r="CA10" s="365"/>
      <c r="CB10" s="365"/>
      <c r="CC10" s="365"/>
      <c r="CD10" s="365"/>
      <c r="CE10" s="365"/>
      <c r="CF10" s="365"/>
      <c r="CG10" s="365"/>
      <c r="CH10" s="365"/>
      <c r="CI10" s="365"/>
      <c r="CJ10" s="365"/>
      <c r="CK10" s="365"/>
      <c r="CL10" s="365"/>
      <c r="CM10" s="365"/>
      <c r="CN10" s="365"/>
      <c r="CO10" s="365"/>
      <c r="CP10" s="365"/>
      <c r="CQ10" s="365"/>
      <c r="CR10" s="365"/>
      <c r="CS10" s="365"/>
      <c r="CT10" s="365"/>
      <c r="CU10" s="365">
        <f t="shared" si="0"/>
        <v>10000</v>
      </c>
      <c r="CV10" s="365"/>
      <c r="CW10" s="365"/>
      <c r="CX10" s="365"/>
      <c r="CY10" s="365"/>
      <c r="CZ10" s="365"/>
      <c r="DA10" s="365"/>
      <c r="DB10" s="365"/>
      <c r="DC10" s="365"/>
      <c r="DD10" s="365"/>
      <c r="DE10" s="365"/>
      <c r="DF10" s="365"/>
      <c r="DG10" s="365"/>
      <c r="DH10" s="365"/>
      <c r="DI10" s="365"/>
      <c r="DJ10" s="365"/>
      <c r="DK10" s="88">
        <v>0</v>
      </c>
      <c r="DL10" s="88">
        <v>10000</v>
      </c>
      <c r="DM10" s="88">
        <v>0</v>
      </c>
    </row>
    <row r="11" spans="1:117" s="72" customFormat="1" ht="15" customHeight="1" x14ac:dyDescent="0.2">
      <c r="A11" s="369"/>
      <c r="B11" s="369"/>
      <c r="C11" s="369"/>
      <c r="D11" s="369"/>
      <c r="E11" s="369"/>
      <c r="F11" s="452" t="s">
        <v>371</v>
      </c>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3"/>
      <c r="BJ11" s="454" t="s">
        <v>36</v>
      </c>
      <c r="BK11" s="454"/>
      <c r="BL11" s="454"/>
      <c r="BM11" s="454"/>
      <c r="BN11" s="454"/>
      <c r="BO11" s="454"/>
      <c r="BP11" s="454"/>
      <c r="BQ11" s="454"/>
      <c r="BR11" s="454"/>
      <c r="BS11" s="454"/>
      <c r="BT11" s="454"/>
      <c r="BU11" s="454"/>
      <c r="BV11" s="454"/>
      <c r="BW11" s="454"/>
      <c r="BX11" s="454"/>
      <c r="BY11" s="454"/>
      <c r="BZ11" s="454" t="s">
        <v>36</v>
      </c>
      <c r="CA11" s="454"/>
      <c r="CB11" s="454"/>
      <c r="CC11" s="454"/>
      <c r="CD11" s="454"/>
      <c r="CE11" s="454"/>
      <c r="CF11" s="454"/>
      <c r="CG11" s="454"/>
      <c r="CH11" s="454"/>
      <c r="CI11" s="454"/>
      <c r="CJ11" s="454"/>
      <c r="CK11" s="454"/>
      <c r="CL11" s="454"/>
      <c r="CM11" s="454"/>
      <c r="CN11" s="454"/>
      <c r="CO11" s="454"/>
      <c r="CP11" s="454"/>
      <c r="CQ11" s="454"/>
      <c r="CR11" s="454"/>
      <c r="CS11" s="454"/>
      <c r="CT11" s="454"/>
      <c r="CU11" s="429">
        <f>SUM(CU9:DJ10)</f>
        <v>230000</v>
      </c>
      <c r="CV11" s="429"/>
      <c r="CW11" s="429"/>
      <c r="CX11" s="429"/>
      <c r="CY11" s="429"/>
      <c r="CZ11" s="429"/>
      <c r="DA11" s="429"/>
      <c r="DB11" s="429"/>
      <c r="DC11" s="429"/>
      <c r="DD11" s="429"/>
      <c r="DE11" s="429"/>
      <c r="DF11" s="429"/>
      <c r="DG11" s="429"/>
      <c r="DH11" s="429"/>
      <c r="DI11" s="429"/>
      <c r="DJ11" s="429"/>
      <c r="DK11" s="98">
        <f>SUM(DK9:DK10)</f>
        <v>0</v>
      </c>
      <c r="DL11" s="98">
        <f>SUM(DL9:DL10)</f>
        <v>230000</v>
      </c>
      <c r="DM11" s="98">
        <f>SUM(DM9:DM10)</f>
        <v>0</v>
      </c>
    </row>
  </sheetData>
  <mergeCells count="29">
    <mergeCell ref="DK1:DM1"/>
    <mergeCell ref="A2:DJ2"/>
    <mergeCell ref="V4:DJ4"/>
    <mergeCell ref="A6:E7"/>
    <mergeCell ref="F6:BI7"/>
    <mergeCell ref="BJ6:BY7"/>
    <mergeCell ref="BZ6:CT7"/>
    <mergeCell ref="CU6:DJ7"/>
    <mergeCell ref="DK6:DM6"/>
    <mergeCell ref="A9:E9"/>
    <mergeCell ref="F9:BI9"/>
    <mergeCell ref="BJ9:BY9"/>
    <mergeCell ref="BZ9:CT9"/>
    <mergeCell ref="CU9:DJ9"/>
    <mergeCell ref="A8:E8"/>
    <mergeCell ref="F8:BI8"/>
    <mergeCell ref="BJ8:BY8"/>
    <mergeCell ref="BZ8:CT8"/>
    <mergeCell ref="CU8:DJ8"/>
    <mergeCell ref="A11:E11"/>
    <mergeCell ref="F11:BI11"/>
    <mergeCell ref="BJ11:BY11"/>
    <mergeCell ref="BZ11:CT11"/>
    <mergeCell ref="CU11:DJ11"/>
    <mergeCell ref="A10:E10"/>
    <mergeCell ref="F10:BI10"/>
    <mergeCell ref="BJ10:BY10"/>
    <mergeCell ref="BZ10:CT10"/>
    <mergeCell ref="CU10:DJ10"/>
  </mergeCells>
  <pageMargins left="0.78740157480314965" right="0.78740157480314965" top="1.1811023622047245" bottom="0.39370078740157483" header="0" footer="0"/>
  <pageSetup paperSize="9" scale="96" fitToHeight="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C6EF-B591-4D2D-8F82-F95140AC28EF}">
  <dimension ref="A1:DM41"/>
  <sheetViews>
    <sheetView view="pageBreakPreview" zoomScaleNormal="100" zoomScaleSheetLayoutView="100" workbookViewId="0">
      <selection activeCell="BC39" sqref="BC39:CH39"/>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18" width="0.85546875" style="62" customWidth="1"/>
    <col min="119" max="365" width="0.85546875" style="62"/>
    <col min="366" max="366" width="1.85546875" style="62" customWidth="1"/>
    <col min="367" max="370" width="0.85546875" style="62"/>
    <col min="371" max="371" width="14.5703125" style="62" customWidth="1"/>
    <col min="372" max="372" width="12.85546875" style="62" customWidth="1"/>
    <col min="373" max="373" width="13.28515625" style="62" customWidth="1"/>
    <col min="374" max="621" width="0.85546875" style="62"/>
    <col min="622" max="622" width="1.85546875" style="62" customWidth="1"/>
    <col min="623" max="626" width="0.85546875" style="62"/>
    <col min="627" max="627" width="14.5703125" style="62" customWidth="1"/>
    <col min="628" max="628" width="12.85546875" style="62" customWidth="1"/>
    <col min="629" max="629" width="13.28515625" style="62" customWidth="1"/>
    <col min="630" max="877" width="0.85546875" style="62"/>
    <col min="878" max="878" width="1.85546875" style="62" customWidth="1"/>
    <col min="879" max="882" width="0.85546875" style="62"/>
    <col min="883" max="883" width="14.5703125" style="62" customWidth="1"/>
    <col min="884" max="884" width="12.85546875" style="62" customWidth="1"/>
    <col min="885" max="885" width="13.28515625" style="62" customWidth="1"/>
    <col min="886" max="1133" width="0.85546875" style="62"/>
    <col min="1134" max="1134" width="1.85546875" style="62" customWidth="1"/>
    <col min="1135" max="1138" width="0.85546875" style="62"/>
    <col min="1139" max="1139" width="14.5703125" style="62" customWidth="1"/>
    <col min="1140" max="1140" width="12.85546875" style="62" customWidth="1"/>
    <col min="1141" max="1141" width="13.28515625" style="62" customWidth="1"/>
    <col min="1142" max="1389" width="0.85546875" style="62"/>
    <col min="1390" max="1390" width="1.85546875" style="62" customWidth="1"/>
    <col min="1391" max="1394" width="0.85546875" style="62"/>
    <col min="1395" max="1395" width="14.5703125" style="62" customWidth="1"/>
    <col min="1396" max="1396" width="12.85546875" style="62" customWidth="1"/>
    <col min="1397" max="1397" width="13.28515625" style="62" customWidth="1"/>
    <col min="1398" max="1645" width="0.85546875" style="62"/>
    <col min="1646" max="1646" width="1.85546875" style="62" customWidth="1"/>
    <col min="1647" max="1650" width="0.85546875" style="62"/>
    <col min="1651" max="1651" width="14.5703125" style="62" customWidth="1"/>
    <col min="1652" max="1652" width="12.85546875" style="62" customWidth="1"/>
    <col min="1653" max="1653" width="13.28515625" style="62" customWidth="1"/>
    <col min="1654" max="1901" width="0.85546875" style="62"/>
    <col min="1902" max="1902" width="1.85546875" style="62" customWidth="1"/>
    <col min="1903" max="1906" width="0.85546875" style="62"/>
    <col min="1907" max="1907" width="14.5703125" style="62" customWidth="1"/>
    <col min="1908" max="1908" width="12.85546875" style="62" customWidth="1"/>
    <col min="1909" max="1909" width="13.28515625" style="62" customWidth="1"/>
    <col min="1910" max="2157" width="0.85546875" style="62"/>
    <col min="2158" max="2158" width="1.85546875" style="62" customWidth="1"/>
    <col min="2159" max="2162" width="0.85546875" style="62"/>
    <col min="2163" max="2163" width="14.5703125" style="62" customWidth="1"/>
    <col min="2164" max="2164" width="12.85546875" style="62" customWidth="1"/>
    <col min="2165" max="2165" width="13.28515625" style="62" customWidth="1"/>
    <col min="2166" max="2413" width="0.85546875" style="62"/>
    <col min="2414" max="2414" width="1.85546875" style="62" customWidth="1"/>
    <col min="2415" max="2418" width="0.85546875" style="62"/>
    <col min="2419" max="2419" width="14.5703125" style="62" customWidth="1"/>
    <col min="2420" max="2420" width="12.85546875" style="62" customWidth="1"/>
    <col min="2421" max="2421" width="13.28515625" style="62" customWidth="1"/>
    <col min="2422" max="2669" width="0.85546875" style="62"/>
    <col min="2670" max="2670" width="1.85546875" style="62" customWidth="1"/>
    <col min="2671" max="2674" width="0.85546875" style="62"/>
    <col min="2675" max="2675" width="14.5703125" style="62" customWidth="1"/>
    <col min="2676" max="2676" width="12.85546875" style="62" customWidth="1"/>
    <col min="2677" max="2677" width="13.28515625" style="62" customWidth="1"/>
    <col min="2678" max="2925" width="0.85546875" style="62"/>
    <col min="2926" max="2926" width="1.85546875" style="62" customWidth="1"/>
    <col min="2927" max="2930" width="0.85546875" style="62"/>
    <col min="2931" max="2931" width="14.5703125" style="62" customWidth="1"/>
    <col min="2932" max="2932" width="12.85546875" style="62" customWidth="1"/>
    <col min="2933" max="2933" width="13.28515625" style="62" customWidth="1"/>
    <col min="2934" max="3181" width="0.85546875" style="62"/>
    <col min="3182" max="3182" width="1.85546875" style="62" customWidth="1"/>
    <col min="3183" max="3186" width="0.85546875" style="62"/>
    <col min="3187" max="3187" width="14.5703125" style="62" customWidth="1"/>
    <col min="3188" max="3188" width="12.85546875" style="62" customWidth="1"/>
    <col min="3189" max="3189" width="13.28515625" style="62" customWidth="1"/>
    <col min="3190" max="3437" width="0.85546875" style="62"/>
    <col min="3438" max="3438" width="1.85546875" style="62" customWidth="1"/>
    <col min="3439" max="3442" width="0.85546875" style="62"/>
    <col min="3443" max="3443" width="14.5703125" style="62" customWidth="1"/>
    <col min="3444" max="3444" width="12.85546875" style="62" customWidth="1"/>
    <col min="3445" max="3445" width="13.28515625" style="62" customWidth="1"/>
    <col min="3446" max="3693" width="0.85546875" style="62"/>
    <col min="3694" max="3694" width="1.85546875" style="62" customWidth="1"/>
    <col min="3695" max="3698" width="0.85546875" style="62"/>
    <col min="3699" max="3699" width="14.5703125" style="62" customWidth="1"/>
    <col min="3700" max="3700" width="12.85546875" style="62" customWidth="1"/>
    <col min="3701" max="3701" width="13.28515625" style="62" customWidth="1"/>
    <col min="3702" max="3949" width="0.85546875" style="62"/>
    <col min="3950" max="3950" width="1.85546875" style="62" customWidth="1"/>
    <col min="3951" max="3954" width="0.85546875" style="62"/>
    <col min="3955" max="3955" width="14.5703125" style="62" customWidth="1"/>
    <col min="3956" max="3956" width="12.85546875" style="62" customWidth="1"/>
    <col min="3957" max="3957" width="13.28515625" style="62" customWidth="1"/>
    <col min="3958" max="4205" width="0.85546875" style="62"/>
    <col min="4206" max="4206" width="1.85546875" style="62" customWidth="1"/>
    <col min="4207" max="4210" width="0.85546875" style="62"/>
    <col min="4211" max="4211" width="14.5703125" style="62" customWidth="1"/>
    <col min="4212" max="4212" width="12.85546875" style="62" customWidth="1"/>
    <col min="4213" max="4213" width="13.28515625" style="62" customWidth="1"/>
    <col min="4214" max="4461" width="0.85546875" style="62"/>
    <col min="4462" max="4462" width="1.85546875" style="62" customWidth="1"/>
    <col min="4463" max="4466" width="0.85546875" style="62"/>
    <col min="4467" max="4467" width="14.5703125" style="62" customWidth="1"/>
    <col min="4468" max="4468" width="12.85546875" style="62" customWidth="1"/>
    <col min="4469" max="4469" width="13.28515625" style="62" customWidth="1"/>
    <col min="4470" max="4717" width="0.85546875" style="62"/>
    <col min="4718" max="4718" width="1.85546875" style="62" customWidth="1"/>
    <col min="4719" max="4722" width="0.85546875" style="62"/>
    <col min="4723" max="4723" width="14.5703125" style="62" customWidth="1"/>
    <col min="4724" max="4724" width="12.85546875" style="62" customWidth="1"/>
    <col min="4725" max="4725" width="13.28515625" style="62" customWidth="1"/>
    <col min="4726" max="4973" width="0.85546875" style="62"/>
    <col min="4974" max="4974" width="1.85546875" style="62" customWidth="1"/>
    <col min="4975" max="4978" width="0.85546875" style="62"/>
    <col min="4979" max="4979" width="14.5703125" style="62" customWidth="1"/>
    <col min="4980" max="4980" width="12.85546875" style="62" customWidth="1"/>
    <col min="4981" max="4981" width="13.28515625" style="62" customWidth="1"/>
    <col min="4982" max="5229" width="0.85546875" style="62"/>
    <col min="5230" max="5230" width="1.85546875" style="62" customWidth="1"/>
    <col min="5231" max="5234" width="0.85546875" style="62"/>
    <col min="5235" max="5235" width="14.5703125" style="62" customWidth="1"/>
    <col min="5236" max="5236" width="12.85546875" style="62" customWidth="1"/>
    <col min="5237" max="5237" width="13.28515625" style="62" customWidth="1"/>
    <col min="5238" max="5485" width="0.85546875" style="62"/>
    <col min="5486" max="5486" width="1.85546875" style="62" customWidth="1"/>
    <col min="5487" max="5490" width="0.85546875" style="62"/>
    <col min="5491" max="5491" width="14.5703125" style="62" customWidth="1"/>
    <col min="5492" max="5492" width="12.85546875" style="62" customWidth="1"/>
    <col min="5493" max="5493" width="13.28515625" style="62" customWidth="1"/>
    <col min="5494" max="5741" width="0.85546875" style="62"/>
    <col min="5742" max="5742" width="1.85546875" style="62" customWidth="1"/>
    <col min="5743" max="5746" width="0.85546875" style="62"/>
    <col min="5747" max="5747" width="14.5703125" style="62" customWidth="1"/>
    <col min="5748" max="5748" width="12.85546875" style="62" customWidth="1"/>
    <col min="5749" max="5749" width="13.28515625" style="62" customWidth="1"/>
    <col min="5750" max="5997" width="0.85546875" style="62"/>
    <col min="5998" max="5998" width="1.85546875" style="62" customWidth="1"/>
    <col min="5999" max="6002" width="0.85546875" style="62"/>
    <col min="6003" max="6003" width="14.5703125" style="62" customWidth="1"/>
    <col min="6004" max="6004" width="12.85546875" style="62" customWidth="1"/>
    <col min="6005" max="6005" width="13.28515625" style="62" customWidth="1"/>
    <col min="6006" max="6253" width="0.85546875" style="62"/>
    <col min="6254" max="6254" width="1.85546875" style="62" customWidth="1"/>
    <col min="6255" max="6258" width="0.85546875" style="62"/>
    <col min="6259" max="6259" width="14.5703125" style="62" customWidth="1"/>
    <col min="6260" max="6260" width="12.85546875" style="62" customWidth="1"/>
    <col min="6261" max="6261" width="13.28515625" style="62" customWidth="1"/>
    <col min="6262" max="6509" width="0.85546875" style="62"/>
    <col min="6510" max="6510" width="1.85546875" style="62" customWidth="1"/>
    <col min="6511" max="6514" width="0.85546875" style="62"/>
    <col min="6515" max="6515" width="14.5703125" style="62" customWidth="1"/>
    <col min="6516" max="6516" width="12.85546875" style="62" customWidth="1"/>
    <col min="6517" max="6517" width="13.28515625" style="62" customWidth="1"/>
    <col min="6518" max="6765" width="0.85546875" style="62"/>
    <col min="6766" max="6766" width="1.85546875" style="62" customWidth="1"/>
    <col min="6767" max="6770" width="0.85546875" style="62"/>
    <col min="6771" max="6771" width="14.5703125" style="62" customWidth="1"/>
    <col min="6772" max="6772" width="12.85546875" style="62" customWidth="1"/>
    <col min="6773" max="6773" width="13.28515625" style="62" customWidth="1"/>
    <col min="6774" max="7021" width="0.85546875" style="62"/>
    <col min="7022" max="7022" width="1.85546875" style="62" customWidth="1"/>
    <col min="7023" max="7026" width="0.85546875" style="62"/>
    <col min="7027" max="7027" width="14.5703125" style="62" customWidth="1"/>
    <col min="7028" max="7028" width="12.85546875" style="62" customWidth="1"/>
    <col min="7029" max="7029" width="13.28515625" style="62" customWidth="1"/>
    <col min="7030" max="7277" width="0.85546875" style="62"/>
    <col min="7278" max="7278" width="1.85546875" style="62" customWidth="1"/>
    <col min="7279" max="7282" width="0.85546875" style="62"/>
    <col min="7283" max="7283" width="14.5703125" style="62" customWidth="1"/>
    <col min="7284" max="7284" width="12.85546875" style="62" customWidth="1"/>
    <col min="7285" max="7285" width="13.28515625" style="62" customWidth="1"/>
    <col min="7286" max="7533" width="0.85546875" style="62"/>
    <col min="7534" max="7534" width="1.85546875" style="62" customWidth="1"/>
    <col min="7535" max="7538" width="0.85546875" style="62"/>
    <col min="7539" max="7539" width="14.5703125" style="62" customWidth="1"/>
    <col min="7540" max="7540" width="12.85546875" style="62" customWidth="1"/>
    <col min="7541" max="7541" width="13.28515625" style="62" customWidth="1"/>
    <col min="7542" max="7789" width="0.85546875" style="62"/>
    <col min="7790" max="7790" width="1.85546875" style="62" customWidth="1"/>
    <col min="7791" max="7794" width="0.85546875" style="62"/>
    <col min="7795" max="7795" width="14.5703125" style="62" customWidth="1"/>
    <col min="7796" max="7796" width="12.85546875" style="62" customWidth="1"/>
    <col min="7797" max="7797" width="13.28515625" style="62" customWidth="1"/>
    <col min="7798" max="8045" width="0.85546875" style="62"/>
    <col min="8046" max="8046" width="1.85546875" style="62" customWidth="1"/>
    <col min="8047" max="8050" width="0.85546875" style="62"/>
    <col min="8051" max="8051" width="14.5703125" style="62" customWidth="1"/>
    <col min="8052" max="8052" width="12.85546875" style="62" customWidth="1"/>
    <col min="8053" max="8053" width="13.28515625" style="62" customWidth="1"/>
    <col min="8054" max="8301" width="0.85546875" style="62"/>
    <col min="8302" max="8302" width="1.85546875" style="62" customWidth="1"/>
    <col min="8303" max="8306" width="0.85546875" style="62"/>
    <col min="8307" max="8307" width="14.5703125" style="62" customWidth="1"/>
    <col min="8308" max="8308" width="12.85546875" style="62" customWidth="1"/>
    <col min="8309" max="8309" width="13.28515625" style="62" customWidth="1"/>
    <col min="8310" max="8557" width="0.85546875" style="62"/>
    <col min="8558" max="8558" width="1.85546875" style="62" customWidth="1"/>
    <col min="8559" max="8562" width="0.85546875" style="62"/>
    <col min="8563" max="8563" width="14.5703125" style="62" customWidth="1"/>
    <col min="8564" max="8564" width="12.85546875" style="62" customWidth="1"/>
    <col min="8565" max="8565" width="13.28515625" style="62" customWidth="1"/>
    <col min="8566" max="8813" width="0.85546875" style="62"/>
    <col min="8814" max="8814" width="1.85546875" style="62" customWidth="1"/>
    <col min="8815" max="8818" width="0.85546875" style="62"/>
    <col min="8819" max="8819" width="14.5703125" style="62" customWidth="1"/>
    <col min="8820" max="8820" width="12.85546875" style="62" customWidth="1"/>
    <col min="8821" max="8821" width="13.28515625" style="62" customWidth="1"/>
    <col min="8822" max="9069" width="0.85546875" style="62"/>
    <col min="9070" max="9070" width="1.85546875" style="62" customWidth="1"/>
    <col min="9071" max="9074" width="0.85546875" style="62"/>
    <col min="9075" max="9075" width="14.5703125" style="62" customWidth="1"/>
    <col min="9076" max="9076" width="12.85546875" style="62" customWidth="1"/>
    <col min="9077" max="9077" width="13.28515625" style="62" customWidth="1"/>
    <col min="9078" max="9325" width="0.85546875" style="62"/>
    <col min="9326" max="9326" width="1.85546875" style="62" customWidth="1"/>
    <col min="9327" max="9330" width="0.85546875" style="62"/>
    <col min="9331" max="9331" width="14.5703125" style="62" customWidth="1"/>
    <col min="9332" max="9332" width="12.85546875" style="62" customWidth="1"/>
    <col min="9333" max="9333" width="13.28515625" style="62" customWidth="1"/>
    <col min="9334" max="9581" width="0.85546875" style="62"/>
    <col min="9582" max="9582" width="1.85546875" style="62" customWidth="1"/>
    <col min="9583" max="9586" width="0.85546875" style="62"/>
    <col min="9587" max="9587" width="14.5703125" style="62" customWidth="1"/>
    <col min="9588" max="9588" width="12.85546875" style="62" customWidth="1"/>
    <col min="9589" max="9589" width="13.28515625" style="62" customWidth="1"/>
    <col min="9590" max="9837" width="0.85546875" style="62"/>
    <col min="9838" max="9838" width="1.85546875" style="62" customWidth="1"/>
    <col min="9839" max="9842" width="0.85546875" style="62"/>
    <col min="9843" max="9843" width="14.5703125" style="62" customWidth="1"/>
    <col min="9844" max="9844" width="12.85546875" style="62" customWidth="1"/>
    <col min="9845" max="9845" width="13.28515625" style="62" customWidth="1"/>
    <col min="9846" max="10093" width="0.85546875" style="62"/>
    <col min="10094" max="10094" width="1.85546875" style="62" customWidth="1"/>
    <col min="10095" max="10098" width="0.85546875" style="62"/>
    <col min="10099" max="10099" width="14.5703125" style="62" customWidth="1"/>
    <col min="10100" max="10100" width="12.85546875" style="62" customWidth="1"/>
    <col min="10101" max="10101" width="13.28515625" style="62" customWidth="1"/>
    <col min="10102" max="10349" width="0.85546875" style="62"/>
    <col min="10350" max="10350" width="1.85546875" style="62" customWidth="1"/>
    <col min="10351" max="10354" width="0.85546875" style="62"/>
    <col min="10355" max="10355" width="14.5703125" style="62" customWidth="1"/>
    <col min="10356" max="10356" width="12.85546875" style="62" customWidth="1"/>
    <col min="10357" max="10357" width="13.28515625" style="62" customWidth="1"/>
    <col min="10358" max="10605" width="0.85546875" style="62"/>
    <col min="10606" max="10606" width="1.85546875" style="62" customWidth="1"/>
    <col min="10607" max="10610" width="0.85546875" style="62"/>
    <col min="10611" max="10611" width="14.5703125" style="62" customWidth="1"/>
    <col min="10612" max="10612" width="12.85546875" style="62" customWidth="1"/>
    <col min="10613" max="10613" width="13.28515625" style="62" customWidth="1"/>
    <col min="10614" max="10861" width="0.85546875" style="62"/>
    <col min="10862" max="10862" width="1.85546875" style="62" customWidth="1"/>
    <col min="10863" max="10866" width="0.85546875" style="62"/>
    <col min="10867" max="10867" width="14.5703125" style="62" customWidth="1"/>
    <col min="10868" max="10868" width="12.85546875" style="62" customWidth="1"/>
    <col min="10869" max="10869" width="13.28515625" style="62" customWidth="1"/>
    <col min="10870" max="11117" width="0.85546875" style="62"/>
    <col min="11118" max="11118" width="1.85546875" style="62" customWidth="1"/>
    <col min="11119" max="11122" width="0.85546875" style="62"/>
    <col min="11123" max="11123" width="14.5703125" style="62" customWidth="1"/>
    <col min="11124" max="11124" width="12.85546875" style="62" customWidth="1"/>
    <col min="11125" max="11125" width="13.28515625" style="62" customWidth="1"/>
    <col min="11126" max="11373" width="0.85546875" style="62"/>
    <col min="11374" max="11374" width="1.85546875" style="62" customWidth="1"/>
    <col min="11375" max="11378" width="0.85546875" style="62"/>
    <col min="11379" max="11379" width="14.5703125" style="62" customWidth="1"/>
    <col min="11380" max="11380" width="12.85546875" style="62" customWidth="1"/>
    <col min="11381" max="11381" width="13.28515625" style="62" customWidth="1"/>
    <col min="11382" max="11629" width="0.85546875" style="62"/>
    <col min="11630" max="11630" width="1.85546875" style="62" customWidth="1"/>
    <col min="11631" max="11634" width="0.85546875" style="62"/>
    <col min="11635" max="11635" width="14.5703125" style="62" customWidth="1"/>
    <col min="11636" max="11636" width="12.85546875" style="62" customWidth="1"/>
    <col min="11637" max="11637" width="13.28515625" style="62" customWidth="1"/>
    <col min="11638" max="11885" width="0.85546875" style="62"/>
    <col min="11886" max="11886" width="1.85546875" style="62" customWidth="1"/>
    <col min="11887" max="11890" width="0.85546875" style="62"/>
    <col min="11891" max="11891" width="14.5703125" style="62" customWidth="1"/>
    <col min="11892" max="11892" width="12.85546875" style="62" customWidth="1"/>
    <col min="11893" max="11893" width="13.28515625" style="62" customWidth="1"/>
    <col min="11894" max="12141" width="0.85546875" style="62"/>
    <col min="12142" max="12142" width="1.85546875" style="62" customWidth="1"/>
    <col min="12143" max="12146" width="0.85546875" style="62"/>
    <col min="12147" max="12147" width="14.5703125" style="62" customWidth="1"/>
    <col min="12148" max="12148" width="12.85546875" style="62" customWidth="1"/>
    <col min="12149" max="12149" width="13.28515625" style="62" customWidth="1"/>
    <col min="12150" max="12397" width="0.85546875" style="62"/>
    <col min="12398" max="12398" width="1.85546875" style="62" customWidth="1"/>
    <col min="12399" max="12402" width="0.85546875" style="62"/>
    <col min="12403" max="12403" width="14.5703125" style="62" customWidth="1"/>
    <col min="12404" max="12404" width="12.85546875" style="62" customWidth="1"/>
    <col min="12405" max="12405" width="13.28515625" style="62" customWidth="1"/>
    <col min="12406" max="12653" width="0.85546875" style="62"/>
    <col min="12654" max="12654" width="1.85546875" style="62" customWidth="1"/>
    <col min="12655" max="12658" width="0.85546875" style="62"/>
    <col min="12659" max="12659" width="14.5703125" style="62" customWidth="1"/>
    <col min="12660" max="12660" width="12.85546875" style="62" customWidth="1"/>
    <col min="12661" max="12661" width="13.28515625" style="62" customWidth="1"/>
    <col min="12662" max="12909" width="0.85546875" style="62"/>
    <col min="12910" max="12910" width="1.85546875" style="62" customWidth="1"/>
    <col min="12911" max="12914" width="0.85546875" style="62"/>
    <col min="12915" max="12915" width="14.5703125" style="62" customWidth="1"/>
    <col min="12916" max="12916" width="12.85546875" style="62" customWidth="1"/>
    <col min="12917" max="12917" width="13.28515625" style="62" customWidth="1"/>
    <col min="12918" max="13165" width="0.85546875" style="62"/>
    <col min="13166" max="13166" width="1.85546875" style="62" customWidth="1"/>
    <col min="13167" max="13170" width="0.85546875" style="62"/>
    <col min="13171" max="13171" width="14.5703125" style="62" customWidth="1"/>
    <col min="13172" max="13172" width="12.85546875" style="62" customWidth="1"/>
    <col min="13173" max="13173" width="13.28515625" style="62" customWidth="1"/>
    <col min="13174" max="13421" width="0.85546875" style="62"/>
    <col min="13422" max="13422" width="1.85546875" style="62" customWidth="1"/>
    <col min="13423" max="13426" width="0.85546875" style="62"/>
    <col min="13427" max="13427" width="14.5703125" style="62" customWidth="1"/>
    <col min="13428" max="13428" width="12.85546875" style="62" customWidth="1"/>
    <col min="13429" max="13429" width="13.28515625" style="62" customWidth="1"/>
    <col min="13430" max="13677" width="0.85546875" style="62"/>
    <col min="13678" max="13678" width="1.85546875" style="62" customWidth="1"/>
    <col min="13679" max="13682" width="0.85546875" style="62"/>
    <col min="13683" max="13683" width="14.5703125" style="62" customWidth="1"/>
    <col min="13684" max="13684" width="12.85546875" style="62" customWidth="1"/>
    <col min="13685" max="13685" width="13.28515625" style="62" customWidth="1"/>
    <col min="13686" max="13933" width="0.85546875" style="62"/>
    <col min="13934" max="13934" width="1.85546875" style="62" customWidth="1"/>
    <col min="13935" max="13938" width="0.85546875" style="62"/>
    <col min="13939" max="13939" width="14.5703125" style="62" customWidth="1"/>
    <col min="13940" max="13940" width="12.85546875" style="62" customWidth="1"/>
    <col min="13941" max="13941" width="13.28515625" style="62" customWidth="1"/>
    <col min="13942" max="14189" width="0.85546875" style="62"/>
    <col min="14190" max="14190" width="1.85546875" style="62" customWidth="1"/>
    <col min="14191" max="14194" width="0.85546875" style="62"/>
    <col min="14195" max="14195" width="14.5703125" style="62" customWidth="1"/>
    <col min="14196" max="14196" width="12.85546875" style="62" customWidth="1"/>
    <col min="14197" max="14197" width="13.28515625" style="62" customWidth="1"/>
    <col min="14198" max="14445" width="0.85546875" style="62"/>
    <col min="14446" max="14446" width="1.85546875" style="62" customWidth="1"/>
    <col min="14447" max="14450" width="0.85546875" style="62"/>
    <col min="14451" max="14451" width="14.5703125" style="62" customWidth="1"/>
    <col min="14452" max="14452" width="12.85546875" style="62" customWidth="1"/>
    <col min="14453" max="14453" width="13.28515625" style="62" customWidth="1"/>
    <col min="14454" max="14701" width="0.85546875" style="62"/>
    <col min="14702" max="14702" width="1.85546875" style="62" customWidth="1"/>
    <col min="14703" max="14706" width="0.85546875" style="62"/>
    <col min="14707" max="14707" width="14.5703125" style="62" customWidth="1"/>
    <col min="14708" max="14708" width="12.85546875" style="62" customWidth="1"/>
    <col min="14709" max="14709" width="13.28515625" style="62" customWidth="1"/>
    <col min="14710" max="14957" width="0.85546875" style="62"/>
    <col min="14958" max="14958" width="1.85546875" style="62" customWidth="1"/>
    <col min="14959" max="14962" width="0.85546875" style="62"/>
    <col min="14963" max="14963" width="14.5703125" style="62" customWidth="1"/>
    <col min="14964" max="14964" width="12.85546875" style="62" customWidth="1"/>
    <col min="14965" max="14965" width="13.28515625" style="62" customWidth="1"/>
    <col min="14966" max="15213" width="0.85546875" style="62"/>
    <col min="15214" max="15214" width="1.85546875" style="62" customWidth="1"/>
    <col min="15215" max="15218" width="0.85546875" style="62"/>
    <col min="15219" max="15219" width="14.5703125" style="62" customWidth="1"/>
    <col min="15220" max="15220" width="12.85546875" style="62" customWidth="1"/>
    <col min="15221" max="15221" width="13.28515625" style="62" customWidth="1"/>
    <col min="15222" max="15469" width="0.85546875" style="62"/>
    <col min="15470" max="15470" width="1.85546875" style="62" customWidth="1"/>
    <col min="15471" max="15474" width="0.85546875" style="62"/>
    <col min="15475" max="15475" width="14.5703125" style="62" customWidth="1"/>
    <col min="15476" max="15476" width="12.85546875" style="62" customWidth="1"/>
    <col min="15477" max="15477" width="13.28515625" style="62" customWidth="1"/>
    <col min="15478" max="15725" width="0.85546875" style="62"/>
    <col min="15726" max="15726" width="1.85546875" style="62" customWidth="1"/>
    <col min="15727" max="15730" width="0.85546875" style="62"/>
    <col min="15731" max="15731" width="14.5703125" style="62" customWidth="1"/>
    <col min="15732" max="15732" width="12.85546875" style="62" customWidth="1"/>
    <col min="15733" max="15733" width="13.28515625" style="62" customWidth="1"/>
    <col min="15734" max="15981" width="0.85546875" style="62"/>
    <col min="15982" max="15982" width="1.85546875" style="62" customWidth="1"/>
    <col min="15983" max="15986" width="0.85546875" style="62"/>
    <col min="15987" max="15987" width="14.5703125" style="62" customWidth="1"/>
    <col min="15988" max="15988" width="12.85546875" style="62" customWidth="1"/>
    <col min="15989" max="15989" width="13.28515625" style="62" customWidth="1"/>
    <col min="15990" max="16237" width="0.85546875" style="62"/>
    <col min="16238" max="16238" width="1.85546875" style="62" customWidth="1"/>
    <col min="16239" max="16242" width="0.85546875" style="62"/>
    <col min="16243" max="16243" width="14.5703125" style="62" customWidth="1"/>
    <col min="16244" max="16244" width="12.85546875" style="62" customWidth="1"/>
    <col min="16245" max="16245" width="13.28515625" style="62" customWidth="1"/>
    <col min="16246" max="16384" width="0.85546875" style="62"/>
  </cols>
  <sheetData>
    <row r="1" spans="1:117" ht="12" customHeight="1" x14ac:dyDescent="0.25">
      <c r="DK1" s="395" t="s">
        <v>566</v>
      </c>
      <c r="DL1" s="395"/>
      <c r="DM1" s="395"/>
    </row>
    <row r="2" spans="1:117" s="96" customFormat="1" ht="14.25" x14ac:dyDescent="0.2">
      <c r="A2" s="397" t="s">
        <v>437</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96" customFormat="1" ht="14.25" x14ac:dyDescent="0.2">
      <c r="A4" s="96" t="s">
        <v>405</v>
      </c>
      <c r="W4" s="455">
        <v>244</v>
      </c>
      <c r="X4" s="455"/>
      <c r="Y4" s="455"/>
      <c r="Z4" s="455"/>
      <c r="AA4" s="455"/>
      <c r="AB4" s="455"/>
      <c r="AC4" s="455"/>
      <c r="AD4" s="455"/>
      <c r="AE4" s="455"/>
      <c r="AF4" s="455"/>
      <c r="AG4" s="455"/>
      <c r="AH4" s="455"/>
      <c r="AI4" s="455"/>
      <c r="AJ4" s="455"/>
      <c r="AK4" s="455"/>
      <c r="AL4" s="45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row>
    <row r="5" spans="1:117" s="96" customFormat="1" ht="6.75" customHeight="1" x14ac:dyDescent="0.2">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90" customFormat="1" ht="37.5" customHeight="1" x14ac:dyDescent="0.2">
      <c r="A6" s="372" t="s">
        <v>353</v>
      </c>
      <c r="B6" s="373"/>
      <c r="C6" s="373"/>
      <c r="D6" s="373"/>
      <c r="E6" s="374"/>
      <c r="F6" s="372" t="s">
        <v>0</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4"/>
      <c r="BC6" s="372" t="s">
        <v>438</v>
      </c>
      <c r="BD6" s="373"/>
      <c r="BE6" s="373"/>
      <c r="BF6" s="373"/>
      <c r="BG6" s="373"/>
      <c r="BH6" s="373"/>
      <c r="BI6" s="373"/>
      <c r="BJ6" s="373"/>
      <c r="BK6" s="373"/>
      <c r="BL6" s="373"/>
      <c r="BM6" s="373"/>
      <c r="BN6" s="373"/>
      <c r="BO6" s="373"/>
      <c r="BP6" s="373"/>
      <c r="BQ6" s="373"/>
      <c r="BR6" s="374"/>
      <c r="BS6" s="372" t="s">
        <v>439</v>
      </c>
      <c r="BT6" s="373"/>
      <c r="BU6" s="373"/>
      <c r="BV6" s="373"/>
      <c r="BW6" s="373"/>
      <c r="BX6" s="373"/>
      <c r="BY6" s="373"/>
      <c r="BZ6" s="373"/>
      <c r="CA6" s="373"/>
      <c r="CB6" s="373"/>
      <c r="CC6" s="373"/>
      <c r="CD6" s="373"/>
      <c r="CE6" s="373"/>
      <c r="CF6" s="373"/>
      <c r="CG6" s="373"/>
      <c r="CH6" s="374"/>
      <c r="CI6" s="372" t="s">
        <v>440</v>
      </c>
      <c r="CJ6" s="373"/>
      <c r="CK6" s="373"/>
      <c r="CL6" s="373"/>
      <c r="CM6" s="373"/>
      <c r="CN6" s="373"/>
      <c r="CO6" s="373"/>
      <c r="CP6" s="373"/>
      <c r="CQ6" s="373"/>
      <c r="CR6" s="373"/>
      <c r="CS6" s="373"/>
      <c r="CT6" s="373"/>
      <c r="CU6" s="373"/>
      <c r="CV6" s="374"/>
      <c r="CW6" s="372" t="s">
        <v>426</v>
      </c>
      <c r="CX6" s="373"/>
      <c r="CY6" s="373"/>
      <c r="CZ6" s="373"/>
      <c r="DA6" s="373"/>
      <c r="DB6" s="373"/>
      <c r="DC6" s="373"/>
      <c r="DD6" s="373"/>
      <c r="DE6" s="373"/>
      <c r="DF6" s="373"/>
      <c r="DG6" s="373"/>
      <c r="DH6" s="373"/>
      <c r="DI6" s="373"/>
      <c r="DJ6" s="374"/>
      <c r="DK6" s="381" t="s">
        <v>360</v>
      </c>
      <c r="DL6" s="382"/>
      <c r="DM6" s="383"/>
    </row>
    <row r="7" spans="1:117" s="90" customFormat="1" ht="101.25"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80"/>
      <c r="BC7" s="378"/>
      <c r="BD7" s="379"/>
      <c r="BE7" s="379"/>
      <c r="BF7" s="379"/>
      <c r="BG7" s="379"/>
      <c r="BH7" s="379"/>
      <c r="BI7" s="379"/>
      <c r="BJ7" s="379"/>
      <c r="BK7" s="379"/>
      <c r="BL7" s="379"/>
      <c r="BM7" s="379"/>
      <c r="BN7" s="379"/>
      <c r="BO7" s="379"/>
      <c r="BP7" s="379"/>
      <c r="BQ7" s="379"/>
      <c r="BR7" s="380"/>
      <c r="BS7" s="378"/>
      <c r="BT7" s="379"/>
      <c r="BU7" s="379"/>
      <c r="BV7" s="379"/>
      <c r="BW7" s="379"/>
      <c r="BX7" s="379"/>
      <c r="BY7" s="379"/>
      <c r="BZ7" s="379"/>
      <c r="CA7" s="379"/>
      <c r="CB7" s="379"/>
      <c r="CC7" s="379"/>
      <c r="CD7" s="379"/>
      <c r="CE7" s="379"/>
      <c r="CF7" s="379"/>
      <c r="CG7" s="379"/>
      <c r="CH7" s="380"/>
      <c r="CI7" s="378"/>
      <c r="CJ7" s="379"/>
      <c r="CK7" s="379"/>
      <c r="CL7" s="379"/>
      <c r="CM7" s="379"/>
      <c r="CN7" s="379"/>
      <c r="CO7" s="379"/>
      <c r="CP7" s="379"/>
      <c r="CQ7" s="379"/>
      <c r="CR7" s="379"/>
      <c r="CS7" s="379"/>
      <c r="CT7" s="379"/>
      <c r="CU7" s="379"/>
      <c r="CV7" s="380"/>
      <c r="CW7" s="378"/>
      <c r="CX7" s="379"/>
      <c r="CY7" s="379"/>
      <c r="CZ7" s="379"/>
      <c r="DA7" s="379"/>
      <c r="DB7" s="379"/>
      <c r="DC7" s="379"/>
      <c r="DD7" s="379"/>
      <c r="DE7" s="379"/>
      <c r="DF7" s="379"/>
      <c r="DG7" s="379"/>
      <c r="DH7" s="379"/>
      <c r="DI7" s="379"/>
      <c r="DJ7" s="380"/>
      <c r="DK7" s="76" t="s">
        <v>362</v>
      </c>
      <c r="DL7" s="76" t="s">
        <v>363</v>
      </c>
      <c r="DM7" s="76" t="s">
        <v>364</v>
      </c>
    </row>
    <row r="8" spans="1:117" s="70"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7"/>
      <c r="BC8" s="425">
        <v>3</v>
      </c>
      <c r="BD8" s="426"/>
      <c r="BE8" s="426"/>
      <c r="BF8" s="426"/>
      <c r="BG8" s="426"/>
      <c r="BH8" s="426"/>
      <c r="BI8" s="426"/>
      <c r="BJ8" s="426"/>
      <c r="BK8" s="426"/>
      <c r="BL8" s="426"/>
      <c r="BM8" s="426"/>
      <c r="BN8" s="426"/>
      <c r="BO8" s="426"/>
      <c r="BP8" s="426"/>
      <c r="BQ8" s="426"/>
      <c r="BR8" s="427"/>
      <c r="BS8" s="425">
        <v>4</v>
      </c>
      <c r="BT8" s="426"/>
      <c r="BU8" s="426"/>
      <c r="BV8" s="426"/>
      <c r="BW8" s="426"/>
      <c r="BX8" s="426"/>
      <c r="BY8" s="426"/>
      <c r="BZ8" s="426"/>
      <c r="CA8" s="426"/>
      <c r="CB8" s="426"/>
      <c r="CC8" s="426"/>
      <c r="CD8" s="426"/>
      <c r="CE8" s="426"/>
      <c r="CF8" s="426"/>
      <c r="CG8" s="426"/>
      <c r="CH8" s="427"/>
      <c r="CI8" s="425">
        <v>5</v>
      </c>
      <c r="CJ8" s="426"/>
      <c r="CK8" s="426"/>
      <c r="CL8" s="426"/>
      <c r="CM8" s="426"/>
      <c r="CN8" s="426"/>
      <c r="CO8" s="426"/>
      <c r="CP8" s="426"/>
      <c r="CQ8" s="426"/>
      <c r="CR8" s="426"/>
      <c r="CS8" s="426"/>
      <c r="CT8" s="426"/>
      <c r="CU8" s="426"/>
      <c r="CV8" s="427"/>
      <c r="CW8" s="425">
        <v>6</v>
      </c>
      <c r="CX8" s="426"/>
      <c r="CY8" s="426"/>
      <c r="CZ8" s="426"/>
      <c r="DA8" s="426"/>
      <c r="DB8" s="426"/>
      <c r="DC8" s="426"/>
      <c r="DD8" s="426"/>
      <c r="DE8" s="426"/>
      <c r="DF8" s="426"/>
      <c r="DG8" s="426"/>
      <c r="DH8" s="426"/>
      <c r="DI8" s="426"/>
      <c r="DJ8" s="427"/>
      <c r="DK8" s="89">
        <v>7</v>
      </c>
      <c r="DL8" s="89">
        <v>8</v>
      </c>
      <c r="DM8" s="89">
        <v>9</v>
      </c>
    </row>
    <row r="9" spans="1:117" s="72" customFormat="1" ht="15" customHeight="1" x14ac:dyDescent="0.2">
      <c r="A9" s="430" t="s">
        <v>10</v>
      </c>
      <c r="B9" s="456"/>
      <c r="C9" s="456"/>
      <c r="D9" s="456"/>
      <c r="E9" s="457"/>
      <c r="F9" s="458" t="s">
        <v>443</v>
      </c>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5"/>
      <c r="BC9" s="459"/>
      <c r="BD9" s="460"/>
      <c r="BE9" s="460"/>
      <c r="BF9" s="460"/>
      <c r="BG9" s="460"/>
      <c r="BH9" s="460"/>
      <c r="BI9" s="460"/>
      <c r="BJ9" s="460"/>
      <c r="BK9" s="460"/>
      <c r="BL9" s="460"/>
      <c r="BM9" s="460"/>
      <c r="BN9" s="460"/>
      <c r="BO9" s="460"/>
      <c r="BP9" s="460"/>
      <c r="BQ9" s="460"/>
      <c r="BR9" s="461"/>
      <c r="BS9" s="459"/>
      <c r="BT9" s="460"/>
      <c r="BU9" s="460"/>
      <c r="BV9" s="460"/>
      <c r="BW9" s="460"/>
      <c r="BX9" s="460"/>
      <c r="BY9" s="460"/>
      <c r="BZ9" s="460"/>
      <c r="CA9" s="460"/>
      <c r="CB9" s="460"/>
      <c r="CC9" s="460"/>
      <c r="CD9" s="460"/>
      <c r="CE9" s="460"/>
      <c r="CF9" s="460"/>
      <c r="CG9" s="460"/>
      <c r="CH9" s="461"/>
      <c r="CI9" s="459"/>
      <c r="CJ9" s="460"/>
      <c r="CK9" s="460"/>
      <c r="CL9" s="460"/>
      <c r="CM9" s="460"/>
      <c r="CN9" s="460"/>
      <c r="CO9" s="460"/>
      <c r="CP9" s="460"/>
      <c r="CQ9" s="460"/>
      <c r="CR9" s="460"/>
      <c r="CS9" s="460"/>
      <c r="CT9" s="460"/>
      <c r="CU9" s="460"/>
      <c r="CV9" s="461"/>
      <c r="CW9" s="459">
        <f>CW10+CW11</f>
        <v>1499.9999991260001</v>
      </c>
      <c r="CX9" s="460"/>
      <c r="CY9" s="460"/>
      <c r="CZ9" s="460"/>
      <c r="DA9" s="460"/>
      <c r="DB9" s="460"/>
      <c r="DC9" s="460"/>
      <c r="DD9" s="460"/>
      <c r="DE9" s="460"/>
      <c r="DF9" s="460"/>
      <c r="DG9" s="460"/>
      <c r="DH9" s="460"/>
      <c r="DI9" s="460"/>
      <c r="DJ9" s="461"/>
      <c r="DK9" s="88">
        <f>DK10+DK11</f>
        <v>0</v>
      </c>
      <c r="DL9" s="88">
        <f>DL10+DL11</f>
        <v>0</v>
      </c>
      <c r="DM9" s="88">
        <f>DM10+DM11</f>
        <v>1499.9999991260001</v>
      </c>
    </row>
    <row r="10" spans="1:117" s="72" customFormat="1" ht="15" customHeight="1" x14ac:dyDescent="0.2">
      <c r="A10" s="430" t="s">
        <v>128</v>
      </c>
      <c r="B10" s="456"/>
      <c r="C10" s="456"/>
      <c r="D10" s="456"/>
      <c r="E10" s="457"/>
      <c r="F10" s="462" t="s">
        <v>444</v>
      </c>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4"/>
      <c r="BC10" s="459">
        <v>18.643672800000001</v>
      </c>
      <c r="BD10" s="460"/>
      <c r="BE10" s="460"/>
      <c r="BF10" s="460"/>
      <c r="BG10" s="460"/>
      <c r="BH10" s="460"/>
      <c r="BI10" s="460"/>
      <c r="BJ10" s="460"/>
      <c r="BK10" s="460"/>
      <c r="BL10" s="460"/>
      <c r="BM10" s="460"/>
      <c r="BN10" s="460"/>
      <c r="BO10" s="460"/>
      <c r="BP10" s="460"/>
      <c r="BQ10" s="460"/>
      <c r="BR10" s="461"/>
      <c r="BS10" s="459">
        <v>42.91</v>
      </c>
      <c r="BT10" s="460"/>
      <c r="BU10" s="460"/>
      <c r="BV10" s="460"/>
      <c r="BW10" s="460"/>
      <c r="BX10" s="460"/>
      <c r="BY10" s="460"/>
      <c r="BZ10" s="460"/>
      <c r="CA10" s="460"/>
      <c r="CB10" s="460"/>
      <c r="CC10" s="460"/>
      <c r="CD10" s="460"/>
      <c r="CE10" s="460"/>
      <c r="CF10" s="460"/>
      <c r="CG10" s="460"/>
      <c r="CH10" s="461"/>
      <c r="CI10" s="459">
        <v>1</v>
      </c>
      <c r="CJ10" s="460"/>
      <c r="CK10" s="460"/>
      <c r="CL10" s="460"/>
      <c r="CM10" s="460"/>
      <c r="CN10" s="460"/>
      <c r="CO10" s="460"/>
      <c r="CP10" s="460"/>
      <c r="CQ10" s="460"/>
      <c r="CR10" s="460"/>
      <c r="CS10" s="460"/>
      <c r="CT10" s="460"/>
      <c r="CU10" s="460"/>
      <c r="CV10" s="461"/>
      <c r="CW10" s="459">
        <f>BC10*BS10*CI10</f>
        <v>799.99999984800002</v>
      </c>
      <c r="CX10" s="460"/>
      <c r="CY10" s="460"/>
      <c r="CZ10" s="460"/>
      <c r="DA10" s="460"/>
      <c r="DB10" s="460"/>
      <c r="DC10" s="460"/>
      <c r="DD10" s="460"/>
      <c r="DE10" s="460"/>
      <c r="DF10" s="460"/>
      <c r="DG10" s="460"/>
      <c r="DH10" s="460"/>
      <c r="DI10" s="460"/>
      <c r="DJ10" s="461"/>
      <c r="DK10" s="88">
        <v>0</v>
      </c>
      <c r="DL10" s="88">
        <v>0</v>
      </c>
      <c r="DM10" s="88">
        <f>CW10-DK10-DL10</f>
        <v>799.99999984800002</v>
      </c>
    </row>
    <row r="11" spans="1:117" s="72" customFormat="1" ht="15" customHeight="1" x14ac:dyDescent="0.2">
      <c r="A11" s="430" t="s">
        <v>130</v>
      </c>
      <c r="B11" s="456"/>
      <c r="C11" s="456"/>
      <c r="D11" s="456"/>
      <c r="E11" s="457"/>
      <c r="F11" s="462" t="s">
        <v>445</v>
      </c>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4"/>
      <c r="BC11" s="459">
        <v>20.716188200000001</v>
      </c>
      <c r="BD11" s="460"/>
      <c r="BE11" s="460"/>
      <c r="BF11" s="460"/>
      <c r="BG11" s="460"/>
      <c r="BH11" s="460"/>
      <c r="BI11" s="460"/>
      <c r="BJ11" s="460"/>
      <c r="BK11" s="460"/>
      <c r="BL11" s="460"/>
      <c r="BM11" s="460"/>
      <c r="BN11" s="460"/>
      <c r="BO11" s="460"/>
      <c r="BP11" s="460"/>
      <c r="BQ11" s="460"/>
      <c r="BR11" s="461"/>
      <c r="BS11" s="459">
        <v>33.79</v>
      </c>
      <c r="BT11" s="460"/>
      <c r="BU11" s="460"/>
      <c r="BV11" s="460"/>
      <c r="BW11" s="460"/>
      <c r="BX11" s="460"/>
      <c r="BY11" s="460"/>
      <c r="BZ11" s="460"/>
      <c r="CA11" s="460"/>
      <c r="CB11" s="460"/>
      <c r="CC11" s="460"/>
      <c r="CD11" s="460"/>
      <c r="CE11" s="460"/>
      <c r="CF11" s="460"/>
      <c r="CG11" s="460"/>
      <c r="CH11" s="461"/>
      <c r="CI11" s="459">
        <v>1</v>
      </c>
      <c r="CJ11" s="460"/>
      <c r="CK11" s="460"/>
      <c r="CL11" s="460"/>
      <c r="CM11" s="460"/>
      <c r="CN11" s="460"/>
      <c r="CO11" s="460"/>
      <c r="CP11" s="460"/>
      <c r="CQ11" s="460"/>
      <c r="CR11" s="460"/>
      <c r="CS11" s="460"/>
      <c r="CT11" s="460"/>
      <c r="CU11" s="460"/>
      <c r="CV11" s="461"/>
      <c r="CW11" s="459">
        <f>BC11*BS11*CI11</f>
        <v>699.99999927800002</v>
      </c>
      <c r="CX11" s="460"/>
      <c r="CY11" s="460"/>
      <c r="CZ11" s="460"/>
      <c r="DA11" s="460"/>
      <c r="DB11" s="460"/>
      <c r="DC11" s="460"/>
      <c r="DD11" s="460"/>
      <c r="DE11" s="460"/>
      <c r="DF11" s="460"/>
      <c r="DG11" s="460"/>
      <c r="DH11" s="460"/>
      <c r="DI11" s="460"/>
      <c r="DJ11" s="461"/>
      <c r="DK11" s="88">
        <v>0</v>
      </c>
      <c r="DL11" s="88">
        <v>0</v>
      </c>
      <c r="DM11" s="88">
        <f>CW11-DK11-DL11</f>
        <v>699.99999927800002</v>
      </c>
    </row>
    <row r="12" spans="1:117" s="72" customFormat="1" ht="15" hidden="1" customHeight="1" x14ac:dyDescent="0.2">
      <c r="A12" s="430"/>
      <c r="B12" s="456"/>
      <c r="C12" s="456"/>
      <c r="D12" s="456"/>
      <c r="E12" s="457"/>
      <c r="F12" s="458"/>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5"/>
      <c r="BC12" s="459"/>
      <c r="BD12" s="460"/>
      <c r="BE12" s="460"/>
      <c r="BF12" s="460"/>
      <c r="BG12" s="460"/>
      <c r="BH12" s="460"/>
      <c r="BI12" s="460"/>
      <c r="BJ12" s="460"/>
      <c r="BK12" s="460"/>
      <c r="BL12" s="460"/>
      <c r="BM12" s="460"/>
      <c r="BN12" s="460"/>
      <c r="BO12" s="460"/>
      <c r="BP12" s="460"/>
      <c r="BQ12" s="460"/>
      <c r="BR12" s="461"/>
      <c r="BS12" s="459"/>
      <c r="BT12" s="460"/>
      <c r="BU12" s="460"/>
      <c r="BV12" s="460"/>
      <c r="BW12" s="460"/>
      <c r="BX12" s="460"/>
      <c r="BY12" s="460"/>
      <c r="BZ12" s="460"/>
      <c r="CA12" s="460"/>
      <c r="CB12" s="460"/>
      <c r="CC12" s="460"/>
      <c r="CD12" s="460"/>
      <c r="CE12" s="460"/>
      <c r="CF12" s="460"/>
      <c r="CG12" s="460"/>
      <c r="CH12" s="461"/>
      <c r="CI12" s="459"/>
      <c r="CJ12" s="460"/>
      <c r="CK12" s="460"/>
      <c r="CL12" s="460"/>
      <c r="CM12" s="460"/>
      <c r="CN12" s="460"/>
      <c r="CO12" s="460"/>
      <c r="CP12" s="460"/>
      <c r="CQ12" s="460"/>
      <c r="CR12" s="460"/>
      <c r="CS12" s="460"/>
      <c r="CT12" s="460"/>
      <c r="CU12" s="460"/>
      <c r="CV12" s="461"/>
      <c r="CW12" s="459"/>
      <c r="CX12" s="460"/>
      <c r="CY12" s="460"/>
      <c r="CZ12" s="460"/>
      <c r="DA12" s="460"/>
      <c r="DB12" s="460"/>
      <c r="DC12" s="460"/>
      <c r="DD12" s="460"/>
      <c r="DE12" s="460"/>
      <c r="DF12" s="460"/>
      <c r="DG12" s="460"/>
      <c r="DH12" s="460"/>
      <c r="DI12" s="460"/>
      <c r="DJ12" s="461"/>
      <c r="DK12" s="88"/>
      <c r="DL12" s="88"/>
      <c r="DM12" s="88"/>
    </row>
    <row r="13" spans="1:117" s="72" customFormat="1" ht="15" hidden="1" customHeight="1" x14ac:dyDescent="0.2">
      <c r="A13" s="430"/>
      <c r="B13" s="456"/>
      <c r="C13" s="456"/>
      <c r="D13" s="456"/>
      <c r="E13" s="457"/>
      <c r="F13" s="458"/>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5"/>
      <c r="BC13" s="459"/>
      <c r="BD13" s="460"/>
      <c r="BE13" s="460"/>
      <c r="BF13" s="460"/>
      <c r="BG13" s="460"/>
      <c r="BH13" s="460"/>
      <c r="BI13" s="460"/>
      <c r="BJ13" s="460"/>
      <c r="BK13" s="460"/>
      <c r="BL13" s="460"/>
      <c r="BM13" s="460"/>
      <c r="BN13" s="460"/>
      <c r="BO13" s="460"/>
      <c r="BP13" s="460"/>
      <c r="BQ13" s="460"/>
      <c r="BR13" s="461"/>
      <c r="BS13" s="459"/>
      <c r="BT13" s="460"/>
      <c r="BU13" s="460"/>
      <c r="BV13" s="460"/>
      <c r="BW13" s="460"/>
      <c r="BX13" s="460"/>
      <c r="BY13" s="460"/>
      <c r="BZ13" s="460"/>
      <c r="CA13" s="460"/>
      <c r="CB13" s="460"/>
      <c r="CC13" s="460"/>
      <c r="CD13" s="460"/>
      <c r="CE13" s="460"/>
      <c r="CF13" s="460"/>
      <c r="CG13" s="460"/>
      <c r="CH13" s="461"/>
      <c r="CI13" s="459"/>
      <c r="CJ13" s="460"/>
      <c r="CK13" s="460"/>
      <c r="CL13" s="460"/>
      <c r="CM13" s="460"/>
      <c r="CN13" s="460"/>
      <c r="CO13" s="460"/>
      <c r="CP13" s="460"/>
      <c r="CQ13" s="460"/>
      <c r="CR13" s="460"/>
      <c r="CS13" s="460"/>
      <c r="CT13" s="460"/>
      <c r="CU13" s="460"/>
      <c r="CV13" s="461"/>
      <c r="CW13" s="459"/>
      <c r="CX13" s="460"/>
      <c r="CY13" s="460"/>
      <c r="CZ13" s="460"/>
      <c r="DA13" s="460"/>
      <c r="DB13" s="460"/>
      <c r="DC13" s="460"/>
      <c r="DD13" s="460"/>
      <c r="DE13" s="460"/>
      <c r="DF13" s="460"/>
      <c r="DG13" s="460"/>
      <c r="DH13" s="460"/>
      <c r="DI13" s="460"/>
      <c r="DJ13" s="461"/>
      <c r="DK13" s="88"/>
      <c r="DL13" s="88"/>
      <c r="DM13" s="88"/>
    </row>
    <row r="14" spans="1:117" s="72" customFormat="1" ht="15" hidden="1" customHeight="1" x14ac:dyDescent="0.2">
      <c r="A14" s="430"/>
      <c r="B14" s="456"/>
      <c r="C14" s="456"/>
      <c r="D14" s="456"/>
      <c r="E14" s="457"/>
      <c r="F14" s="458"/>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5"/>
      <c r="BC14" s="459"/>
      <c r="BD14" s="460"/>
      <c r="BE14" s="460"/>
      <c r="BF14" s="460"/>
      <c r="BG14" s="460"/>
      <c r="BH14" s="460"/>
      <c r="BI14" s="460"/>
      <c r="BJ14" s="460"/>
      <c r="BK14" s="460"/>
      <c r="BL14" s="460"/>
      <c r="BM14" s="460"/>
      <c r="BN14" s="460"/>
      <c r="BO14" s="460"/>
      <c r="BP14" s="460"/>
      <c r="BQ14" s="460"/>
      <c r="BR14" s="461"/>
      <c r="BS14" s="459"/>
      <c r="BT14" s="460"/>
      <c r="BU14" s="460"/>
      <c r="BV14" s="460"/>
      <c r="BW14" s="460"/>
      <c r="BX14" s="460"/>
      <c r="BY14" s="460"/>
      <c r="BZ14" s="460"/>
      <c r="CA14" s="460"/>
      <c r="CB14" s="460"/>
      <c r="CC14" s="460"/>
      <c r="CD14" s="460"/>
      <c r="CE14" s="460"/>
      <c r="CF14" s="460"/>
      <c r="CG14" s="460"/>
      <c r="CH14" s="461"/>
      <c r="CI14" s="459"/>
      <c r="CJ14" s="460"/>
      <c r="CK14" s="460"/>
      <c r="CL14" s="460"/>
      <c r="CM14" s="460"/>
      <c r="CN14" s="460"/>
      <c r="CO14" s="460"/>
      <c r="CP14" s="460"/>
      <c r="CQ14" s="460"/>
      <c r="CR14" s="460"/>
      <c r="CS14" s="460"/>
      <c r="CT14" s="460"/>
      <c r="CU14" s="460"/>
      <c r="CV14" s="461"/>
      <c r="CW14" s="459"/>
      <c r="CX14" s="460"/>
      <c r="CY14" s="460"/>
      <c r="CZ14" s="460"/>
      <c r="DA14" s="460"/>
      <c r="DB14" s="460"/>
      <c r="DC14" s="460"/>
      <c r="DD14" s="460"/>
      <c r="DE14" s="460"/>
      <c r="DF14" s="460"/>
      <c r="DG14" s="460"/>
      <c r="DH14" s="460"/>
      <c r="DI14" s="460"/>
      <c r="DJ14" s="461"/>
      <c r="DK14" s="88"/>
      <c r="DL14" s="88"/>
      <c r="DM14" s="88"/>
    </row>
    <row r="15" spans="1:117" s="72" customFormat="1" ht="15" hidden="1" customHeight="1" x14ac:dyDescent="0.2">
      <c r="A15" s="430"/>
      <c r="B15" s="456"/>
      <c r="C15" s="456"/>
      <c r="D15" s="456"/>
      <c r="E15" s="457"/>
      <c r="F15" s="458"/>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5"/>
      <c r="BC15" s="459"/>
      <c r="BD15" s="460"/>
      <c r="BE15" s="460"/>
      <c r="BF15" s="460"/>
      <c r="BG15" s="460"/>
      <c r="BH15" s="460"/>
      <c r="BI15" s="460"/>
      <c r="BJ15" s="460"/>
      <c r="BK15" s="460"/>
      <c r="BL15" s="460"/>
      <c r="BM15" s="460"/>
      <c r="BN15" s="460"/>
      <c r="BO15" s="460"/>
      <c r="BP15" s="460"/>
      <c r="BQ15" s="460"/>
      <c r="BR15" s="461"/>
      <c r="BS15" s="459"/>
      <c r="BT15" s="460"/>
      <c r="BU15" s="460"/>
      <c r="BV15" s="460"/>
      <c r="BW15" s="460"/>
      <c r="BX15" s="460"/>
      <c r="BY15" s="460"/>
      <c r="BZ15" s="460"/>
      <c r="CA15" s="460"/>
      <c r="CB15" s="460"/>
      <c r="CC15" s="460"/>
      <c r="CD15" s="460"/>
      <c r="CE15" s="460"/>
      <c r="CF15" s="460"/>
      <c r="CG15" s="460"/>
      <c r="CH15" s="461"/>
      <c r="CI15" s="459"/>
      <c r="CJ15" s="460"/>
      <c r="CK15" s="460"/>
      <c r="CL15" s="460"/>
      <c r="CM15" s="460"/>
      <c r="CN15" s="460"/>
      <c r="CO15" s="460"/>
      <c r="CP15" s="460"/>
      <c r="CQ15" s="460"/>
      <c r="CR15" s="460"/>
      <c r="CS15" s="460"/>
      <c r="CT15" s="460"/>
      <c r="CU15" s="460"/>
      <c r="CV15" s="461"/>
      <c r="CW15" s="459"/>
      <c r="CX15" s="460"/>
      <c r="CY15" s="460"/>
      <c r="CZ15" s="460"/>
      <c r="DA15" s="460"/>
      <c r="DB15" s="460"/>
      <c r="DC15" s="460"/>
      <c r="DD15" s="460"/>
      <c r="DE15" s="460"/>
      <c r="DF15" s="460"/>
      <c r="DG15" s="460"/>
      <c r="DH15" s="460"/>
      <c r="DI15" s="460"/>
      <c r="DJ15" s="461"/>
      <c r="DK15" s="88"/>
      <c r="DL15" s="88"/>
      <c r="DM15" s="88"/>
    </row>
    <row r="16" spans="1:117" s="72" customFormat="1" ht="15" hidden="1" customHeight="1" x14ac:dyDescent="0.2">
      <c r="A16" s="430"/>
      <c r="B16" s="456"/>
      <c r="C16" s="456"/>
      <c r="D16" s="456"/>
      <c r="E16" s="457"/>
      <c r="F16" s="458"/>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5"/>
      <c r="BC16" s="459"/>
      <c r="BD16" s="460"/>
      <c r="BE16" s="460"/>
      <c r="BF16" s="460"/>
      <c r="BG16" s="460"/>
      <c r="BH16" s="460"/>
      <c r="BI16" s="460"/>
      <c r="BJ16" s="460"/>
      <c r="BK16" s="460"/>
      <c r="BL16" s="460"/>
      <c r="BM16" s="460"/>
      <c r="BN16" s="460"/>
      <c r="BO16" s="460"/>
      <c r="BP16" s="460"/>
      <c r="BQ16" s="460"/>
      <c r="BR16" s="461"/>
      <c r="BS16" s="459"/>
      <c r="BT16" s="460"/>
      <c r="BU16" s="460"/>
      <c r="BV16" s="460"/>
      <c r="BW16" s="460"/>
      <c r="BX16" s="460"/>
      <c r="BY16" s="460"/>
      <c r="BZ16" s="460"/>
      <c r="CA16" s="460"/>
      <c r="CB16" s="460"/>
      <c r="CC16" s="460"/>
      <c r="CD16" s="460"/>
      <c r="CE16" s="460"/>
      <c r="CF16" s="460"/>
      <c r="CG16" s="460"/>
      <c r="CH16" s="461"/>
      <c r="CI16" s="459"/>
      <c r="CJ16" s="460"/>
      <c r="CK16" s="460"/>
      <c r="CL16" s="460"/>
      <c r="CM16" s="460"/>
      <c r="CN16" s="460"/>
      <c r="CO16" s="460"/>
      <c r="CP16" s="460"/>
      <c r="CQ16" s="460"/>
      <c r="CR16" s="460"/>
      <c r="CS16" s="460"/>
      <c r="CT16" s="460"/>
      <c r="CU16" s="460"/>
      <c r="CV16" s="461"/>
      <c r="CW16" s="459"/>
      <c r="CX16" s="460"/>
      <c r="CY16" s="460"/>
      <c r="CZ16" s="460"/>
      <c r="DA16" s="460"/>
      <c r="DB16" s="460"/>
      <c r="DC16" s="460"/>
      <c r="DD16" s="460"/>
      <c r="DE16" s="460"/>
      <c r="DF16" s="460"/>
      <c r="DG16" s="460"/>
      <c r="DH16" s="460"/>
      <c r="DI16" s="460"/>
      <c r="DJ16" s="461"/>
      <c r="DK16" s="88"/>
      <c r="DL16" s="88"/>
      <c r="DM16" s="88"/>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5"/>
      <c r="BC17" s="459"/>
      <c r="BD17" s="460"/>
      <c r="BE17" s="460"/>
      <c r="BF17" s="460"/>
      <c r="BG17" s="460"/>
      <c r="BH17" s="460"/>
      <c r="BI17" s="460"/>
      <c r="BJ17" s="460"/>
      <c r="BK17" s="460"/>
      <c r="BL17" s="460"/>
      <c r="BM17" s="460"/>
      <c r="BN17" s="460"/>
      <c r="BO17" s="460"/>
      <c r="BP17" s="460"/>
      <c r="BQ17" s="460"/>
      <c r="BR17" s="461"/>
      <c r="BS17" s="459"/>
      <c r="BT17" s="460"/>
      <c r="BU17" s="460"/>
      <c r="BV17" s="460"/>
      <c r="BW17" s="460"/>
      <c r="BX17" s="460"/>
      <c r="BY17" s="460"/>
      <c r="BZ17" s="460"/>
      <c r="CA17" s="460"/>
      <c r="CB17" s="460"/>
      <c r="CC17" s="460"/>
      <c r="CD17" s="460"/>
      <c r="CE17" s="460"/>
      <c r="CF17" s="460"/>
      <c r="CG17" s="460"/>
      <c r="CH17" s="461"/>
      <c r="CI17" s="459"/>
      <c r="CJ17" s="460"/>
      <c r="CK17" s="460"/>
      <c r="CL17" s="460"/>
      <c r="CM17" s="460"/>
      <c r="CN17" s="460"/>
      <c r="CO17" s="460"/>
      <c r="CP17" s="460"/>
      <c r="CQ17" s="460"/>
      <c r="CR17" s="460"/>
      <c r="CS17" s="460"/>
      <c r="CT17" s="460"/>
      <c r="CU17" s="460"/>
      <c r="CV17" s="461"/>
      <c r="CW17" s="459"/>
      <c r="CX17" s="460"/>
      <c r="CY17" s="460"/>
      <c r="CZ17" s="460"/>
      <c r="DA17" s="460"/>
      <c r="DB17" s="460"/>
      <c r="DC17" s="460"/>
      <c r="DD17" s="460"/>
      <c r="DE17" s="460"/>
      <c r="DF17" s="460"/>
      <c r="DG17" s="460"/>
      <c r="DH17" s="460"/>
      <c r="DI17" s="460"/>
      <c r="DJ17" s="461"/>
      <c r="DK17" s="88"/>
      <c r="DL17" s="88"/>
      <c r="DM17" s="88"/>
    </row>
    <row r="18" spans="1:117" s="72" customFormat="1" ht="15" customHeight="1" x14ac:dyDescent="0.2">
      <c r="A18" s="430"/>
      <c r="B18" s="456"/>
      <c r="C18" s="456"/>
      <c r="D18" s="456"/>
      <c r="E18" s="457"/>
      <c r="F18" s="366" t="s">
        <v>371</v>
      </c>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8"/>
      <c r="BC18" s="398" t="s">
        <v>36</v>
      </c>
      <c r="BD18" s="399"/>
      <c r="BE18" s="399"/>
      <c r="BF18" s="399"/>
      <c r="BG18" s="399"/>
      <c r="BH18" s="399"/>
      <c r="BI18" s="399"/>
      <c r="BJ18" s="399"/>
      <c r="BK18" s="399"/>
      <c r="BL18" s="399"/>
      <c r="BM18" s="399"/>
      <c r="BN18" s="399"/>
      <c r="BO18" s="399"/>
      <c r="BP18" s="399"/>
      <c r="BQ18" s="399"/>
      <c r="BR18" s="400"/>
      <c r="BS18" s="398" t="s">
        <v>36</v>
      </c>
      <c r="BT18" s="399"/>
      <c r="BU18" s="399"/>
      <c r="BV18" s="399"/>
      <c r="BW18" s="399"/>
      <c r="BX18" s="399"/>
      <c r="BY18" s="399"/>
      <c r="BZ18" s="399"/>
      <c r="CA18" s="399"/>
      <c r="CB18" s="399"/>
      <c r="CC18" s="399"/>
      <c r="CD18" s="399"/>
      <c r="CE18" s="399"/>
      <c r="CF18" s="399"/>
      <c r="CG18" s="399"/>
      <c r="CH18" s="400"/>
      <c r="CI18" s="398" t="s">
        <v>36</v>
      </c>
      <c r="CJ18" s="399"/>
      <c r="CK18" s="399"/>
      <c r="CL18" s="399"/>
      <c r="CM18" s="399"/>
      <c r="CN18" s="399"/>
      <c r="CO18" s="399"/>
      <c r="CP18" s="399"/>
      <c r="CQ18" s="399"/>
      <c r="CR18" s="399"/>
      <c r="CS18" s="399"/>
      <c r="CT18" s="399"/>
      <c r="CU18" s="399"/>
      <c r="CV18" s="400"/>
      <c r="CW18" s="459">
        <f>SUM(CW10:DJ11)</f>
        <v>1499.9999991260001</v>
      </c>
      <c r="CX18" s="460"/>
      <c r="CY18" s="460"/>
      <c r="CZ18" s="460"/>
      <c r="DA18" s="460"/>
      <c r="DB18" s="460"/>
      <c r="DC18" s="460"/>
      <c r="DD18" s="460"/>
      <c r="DE18" s="460"/>
      <c r="DF18" s="460"/>
      <c r="DG18" s="460"/>
      <c r="DH18" s="460"/>
      <c r="DI18" s="460"/>
      <c r="DJ18" s="461"/>
      <c r="DK18" s="88">
        <f>DK9</f>
        <v>0</v>
      </c>
      <c r="DL18" s="88">
        <f>DL9</f>
        <v>0</v>
      </c>
      <c r="DM18" s="88">
        <f>DM9</f>
        <v>1499.9999991260001</v>
      </c>
    </row>
    <row r="19" spans="1:117" s="72" customFormat="1" ht="15" customHeight="1" x14ac:dyDescent="0.2">
      <c r="A19" s="100"/>
      <c r="B19" s="100"/>
      <c r="C19" s="100"/>
      <c r="D19" s="100"/>
      <c r="E19" s="100"/>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101"/>
      <c r="CX19" s="101"/>
      <c r="CY19" s="101"/>
      <c r="CZ19" s="101"/>
      <c r="DA19" s="101"/>
      <c r="DB19" s="101"/>
      <c r="DC19" s="101"/>
      <c r="DD19" s="101"/>
      <c r="DE19" s="101"/>
      <c r="DF19" s="101"/>
      <c r="DG19" s="101"/>
      <c r="DH19" s="101"/>
      <c r="DI19" s="101"/>
      <c r="DJ19" s="101"/>
      <c r="DK19" s="101"/>
      <c r="DL19" s="101"/>
      <c r="DM19" s="101"/>
    </row>
    <row r="20" spans="1:117" s="72" customFormat="1" ht="15" hidden="1" customHeight="1" x14ac:dyDescent="0.2">
      <c r="A20" s="100"/>
      <c r="B20" s="100"/>
      <c r="C20" s="100"/>
      <c r="D20" s="100"/>
      <c r="E20" s="100"/>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101"/>
      <c r="CX20" s="101"/>
      <c r="CY20" s="101"/>
      <c r="CZ20" s="101"/>
      <c r="DA20" s="101"/>
      <c r="DB20" s="101"/>
      <c r="DC20" s="101"/>
      <c r="DD20" s="101"/>
      <c r="DE20" s="101"/>
      <c r="DF20" s="101"/>
      <c r="DG20" s="101"/>
      <c r="DH20" s="101"/>
      <c r="DI20" s="101"/>
      <c r="DJ20" s="101"/>
      <c r="DK20" s="101"/>
      <c r="DL20" s="101"/>
      <c r="DM20" s="101"/>
    </row>
    <row r="21" spans="1:117" s="72" customFormat="1" ht="15" hidden="1" customHeight="1" x14ac:dyDescent="0.2">
      <c r="A21" s="100"/>
      <c r="B21" s="100"/>
      <c r="C21" s="100"/>
      <c r="D21" s="100"/>
      <c r="E21" s="100"/>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101"/>
      <c r="CX21" s="101"/>
      <c r="CY21" s="101"/>
      <c r="CZ21" s="101"/>
      <c r="DA21" s="101"/>
      <c r="DB21" s="101"/>
      <c r="DC21" s="101"/>
      <c r="DD21" s="101"/>
      <c r="DE21" s="101"/>
      <c r="DF21" s="101"/>
      <c r="DG21" s="101"/>
      <c r="DH21" s="101"/>
      <c r="DI21" s="101"/>
      <c r="DJ21" s="101"/>
      <c r="DK21" s="101"/>
      <c r="DL21" s="101"/>
      <c r="DM21" s="101"/>
    </row>
    <row r="22" spans="1:117" s="72" customFormat="1" ht="15" hidden="1" customHeight="1" x14ac:dyDescent="0.2">
      <c r="A22" s="100"/>
      <c r="B22" s="100"/>
      <c r="C22" s="100"/>
      <c r="D22" s="100"/>
      <c r="E22" s="100"/>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101"/>
      <c r="CX22" s="101"/>
      <c r="CY22" s="101"/>
      <c r="CZ22" s="101"/>
      <c r="DA22" s="101"/>
      <c r="DB22" s="101"/>
      <c r="DC22" s="101"/>
      <c r="DD22" s="101"/>
      <c r="DE22" s="101"/>
      <c r="DF22" s="101"/>
      <c r="DG22" s="101"/>
      <c r="DH22" s="101"/>
      <c r="DI22" s="101"/>
      <c r="DJ22" s="101"/>
      <c r="DK22" s="101"/>
      <c r="DL22" s="101"/>
      <c r="DM22" s="101"/>
    </row>
    <row r="23" spans="1:117" s="72" customFormat="1" ht="15" hidden="1" customHeight="1" x14ac:dyDescent="0.2">
      <c r="A23" s="100"/>
      <c r="B23" s="100"/>
      <c r="C23" s="100"/>
      <c r="D23" s="100"/>
      <c r="E23" s="100"/>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101"/>
      <c r="CX23" s="101"/>
      <c r="CY23" s="101"/>
      <c r="CZ23" s="101"/>
      <c r="DA23" s="101"/>
      <c r="DB23" s="101"/>
      <c r="DC23" s="101"/>
      <c r="DD23" s="101"/>
      <c r="DE23" s="101"/>
      <c r="DF23" s="101"/>
      <c r="DG23" s="101"/>
      <c r="DH23" s="101"/>
      <c r="DI23" s="101"/>
      <c r="DJ23" s="101"/>
      <c r="DK23" s="101"/>
      <c r="DL23" s="101"/>
      <c r="DM23" s="101"/>
    </row>
    <row r="24" spans="1:117" s="72" customFormat="1" ht="15" hidden="1" customHeight="1" x14ac:dyDescent="0.2">
      <c r="A24" s="100"/>
      <c r="B24" s="100"/>
      <c r="C24" s="100"/>
      <c r="D24" s="100"/>
      <c r="E24" s="100"/>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101"/>
      <c r="CX24" s="101"/>
      <c r="CY24" s="101"/>
      <c r="CZ24" s="101"/>
      <c r="DA24" s="101"/>
      <c r="DB24" s="101"/>
      <c r="DC24" s="101"/>
      <c r="DD24" s="101"/>
      <c r="DE24" s="101"/>
      <c r="DF24" s="101"/>
      <c r="DG24" s="101"/>
      <c r="DH24" s="101"/>
      <c r="DI24" s="101"/>
      <c r="DJ24" s="101"/>
      <c r="DK24" s="101"/>
      <c r="DL24" s="101"/>
      <c r="DM24" s="101"/>
    </row>
    <row r="25" spans="1:117" s="72" customFormat="1" ht="15" hidden="1" customHeight="1" x14ac:dyDescent="0.2">
      <c r="A25" s="100"/>
      <c r="B25" s="100"/>
      <c r="C25" s="100"/>
      <c r="D25" s="100"/>
      <c r="E25" s="100"/>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101"/>
      <c r="CX25" s="101"/>
      <c r="CY25" s="101"/>
      <c r="CZ25" s="101"/>
      <c r="DA25" s="101"/>
      <c r="DB25" s="101"/>
      <c r="DC25" s="101"/>
      <c r="DD25" s="101"/>
      <c r="DE25" s="101"/>
      <c r="DF25" s="101"/>
      <c r="DG25" s="101"/>
      <c r="DH25" s="101"/>
      <c r="DI25" s="101"/>
      <c r="DJ25" s="101"/>
      <c r="DK25" s="101"/>
      <c r="DL25" s="101"/>
      <c r="DM25" s="101"/>
    </row>
    <row r="26" spans="1:117" s="72" customFormat="1" ht="15" hidden="1" customHeight="1" x14ac:dyDescent="0.2">
      <c r="A26" s="100"/>
      <c r="B26" s="100"/>
      <c r="C26" s="100"/>
      <c r="D26" s="100"/>
      <c r="E26" s="100"/>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101"/>
      <c r="CX26" s="101"/>
      <c r="CY26" s="101"/>
      <c r="CZ26" s="101"/>
      <c r="DA26" s="101"/>
      <c r="DB26" s="101"/>
      <c r="DC26" s="101"/>
      <c r="DD26" s="101"/>
      <c r="DE26" s="101"/>
      <c r="DF26" s="101"/>
      <c r="DG26" s="101"/>
      <c r="DH26" s="101"/>
      <c r="DI26" s="101"/>
      <c r="DJ26" s="101"/>
      <c r="DK26" s="101"/>
      <c r="DL26" s="101"/>
      <c r="DM26" s="101"/>
    </row>
    <row r="27" spans="1:117" s="72" customFormat="1" ht="15" hidden="1" customHeight="1" x14ac:dyDescent="0.2">
      <c r="A27" s="100"/>
      <c r="B27" s="100"/>
      <c r="C27" s="100"/>
      <c r="D27" s="100"/>
      <c r="E27" s="100"/>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101"/>
      <c r="CX27" s="101"/>
      <c r="CY27" s="101"/>
      <c r="CZ27" s="101"/>
      <c r="DA27" s="101"/>
      <c r="DB27" s="101"/>
      <c r="DC27" s="101"/>
      <c r="DD27" s="101"/>
      <c r="DE27" s="101"/>
      <c r="DF27" s="101"/>
      <c r="DG27" s="101"/>
      <c r="DH27" s="101"/>
      <c r="DI27" s="101"/>
      <c r="DJ27" s="101"/>
      <c r="DK27" s="101"/>
      <c r="DL27" s="101"/>
      <c r="DM27" s="101"/>
    </row>
    <row r="28" spans="1:117" s="72" customFormat="1" ht="15" hidden="1" customHeight="1" x14ac:dyDescent="0.2">
      <c r="A28" s="100"/>
      <c r="B28" s="100"/>
      <c r="C28" s="100"/>
      <c r="D28" s="100"/>
      <c r="E28" s="100"/>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101"/>
      <c r="CX28" s="101"/>
      <c r="CY28" s="101"/>
      <c r="CZ28" s="101"/>
      <c r="DA28" s="101"/>
      <c r="DB28" s="101"/>
      <c r="DC28" s="101"/>
      <c r="DD28" s="101"/>
      <c r="DE28" s="101"/>
      <c r="DF28" s="101"/>
      <c r="DG28" s="101"/>
      <c r="DH28" s="101"/>
      <c r="DI28" s="101"/>
      <c r="DJ28" s="101"/>
      <c r="DK28" s="101"/>
      <c r="DL28" s="101"/>
      <c r="DM28" s="101"/>
    </row>
    <row r="29" spans="1:117" s="72" customFormat="1" ht="15" hidden="1" customHeight="1" x14ac:dyDescent="0.2">
      <c r="A29" s="100"/>
      <c r="B29" s="100"/>
      <c r="C29" s="100"/>
      <c r="D29" s="100"/>
      <c r="E29" s="100"/>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101"/>
      <c r="CX29" s="101"/>
      <c r="CY29" s="101"/>
      <c r="CZ29" s="101"/>
      <c r="DA29" s="101"/>
      <c r="DB29" s="101"/>
      <c r="DC29" s="101"/>
      <c r="DD29" s="101"/>
      <c r="DE29" s="101"/>
      <c r="DF29" s="101"/>
      <c r="DG29" s="101"/>
      <c r="DH29" s="101"/>
      <c r="DI29" s="101"/>
      <c r="DJ29" s="101"/>
      <c r="DK29" s="101"/>
      <c r="DL29" s="101"/>
      <c r="DM29" s="101"/>
    </row>
    <row r="30" spans="1:117" s="72" customFormat="1" ht="15" hidden="1" customHeight="1" x14ac:dyDescent="0.2">
      <c r="A30" s="100"/>
      <c r="B30" s="100"/>
      <c r="C30" s="100"/>
      <c r="D30" s="100"/>
      <c r="E30" s="100"/>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101"/>
      <c r="CX30" s="101"/>
      <c r="CY30" s="101"/>
      <c r="CZ30" s="101"/>
      <c r="DA30" s="101"/>
      <c r="DB30" s="101"/>
      <c r="DC30" s="101"/>
      <c r="DD30" s="101"/>
      <c r="DE30" s="101"/>
      <c r="DF30" s="101"/>
      <c r="DG30" s="101"/>
      <c r="DH30" s="101"/>
      <c r="DI30" s="101"/>
      <c r="DJ30" s="101"/>
      <c r="DK30" s="101"/>
      <c r="DL30" s="101"/>
      <c r="DM30" s="101"/>
    </row>
    <row r="31" spans="1:117" s="72" customFormat="1" ht="15" hidden="1" customHeight="1" x14ac:dyDescent="0.2">
      <c r="A31" s="100"/>
      <c r="B31" s="100"/>
      <c r="C31" s="100"/>
      <c r="D31" s="100"/>
      <c r="E31" s="100"/>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101"/>
      <c r="CX31" s="101"/>
      <c r="CY31" s="101"/>
      <c r="CZ31" s="101"/>
      <c r="DA31" s="101"/>
      <c r="DB31" s="101"/>
      <c r="DC31" s="101"/>
      <c r="DD31" s="101"/>
      <c r="DE31" s="101"/>
      <c r="DF31" s="101"/>
      <c r="DG31" s="101"/>
      <c r="DH31" s="101"/>
      <c r="DI31" s="101"/>
      <c r="DJ31" s="101"/>
      <c r="DK31" s="101"/>
      <c r="DL31" s="101"/>
      <c r="DM31" s="101"/>
    </row>
    <row r="32" spans="1:117" s="72" customFormat="1" ht="15" hidden="1" customHeight="1" x14ac:dyDescent="0.2">
      <c r="A32" s="100"/>
      <c r="B32" s="100"/>
      <c r="C32" s="100"/>
      <c r="D32" s="100"/>
      <c r="E32" s="100"/>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101"/>
      <c r="CX32" s="101"/>
      <c r="CY32" s="101"/>
      <c r="CZ32" s="101"/>
      <c r="DA32" s="101"/>
      <c r="DB32" s="101"/>
      <c r="DC32" s="101"/>
      <c r="DD32" s="101"/>
      <c r="DE32" s="101"/>
      <c r="DF32" s="101"/>
      <c r="DG32" s="101"/>
      <c r="DH32" s="101"/>
      <c r="DI32" s="101"/>
      <c r="DJ32" s="101"/>
      <c r="DK32" s="101"/>
      <c r="DL32" s="101"/>
      <c r="DM32" s="101"/>
    </row>
    <row r="33" spans="1:117" s="72" customFormat="1" ht="15" hidden="1" customHeight="1" x14ac:dyDescent="0.2">
      <c r="A33" s="100"/>
      <c r="B33" s="100"/>
      <c r="C33" s="100"/>
      <c r="D33" s="100"/>
      <c r="E33" s="100"/>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101"/>
      <c r="CX33" s="101"/>
      <c r="CY33" s="101"/>
      <c r="CZ33" s="101"/>
      <c r="DA33" s="101"/>
      <c r="DB33" s="101"/>
      <c r="DC33" s="101"/>
      <c r="DD33" s="101"/>
      <c r="DE33" s="101"/>
      <c r="DF33" s="101"/>
      <c r="DG33" s="101"/>
      <c r="DH33" s="101"/>
      <c r="DI33" s="101"/>
      <c r="DJ33" s="101"/>
      <c r="DK33" s="101"/>
      <c r="DL33" s="101"/>
      <c r="DM33" s="101"/>
    </row>
    <row r="34" spans="1:117" s="72" customFormat="1" ht="15" customHeight="1" x14ac:dyDescent="0.2">
      <c r="A34" s="96" t="s">
        <v>405</v>
      </c>
      <c r="B34" s="96"/>
      <c r="C34" s="96"/>
      <c r="D34" s="96"/>
      <c r="E34" s="96"/>
      <c r="F34" s="96"/>
      <c r="G34" s="96"/>
      <c r="H34" s="96"/>
      <c r="I34" s="96"/>
      <c r="J34" s="96"/>
      <c r="K34" s="96"/>
      <c r="L34" s="96"/>
      <c r="M34" s="96"/>
      <c r="N34" s="96"/>
      <c r="O34" s="96"/>
      <c r="P34" s="96"/>
      <c r="Q34" s="96"/>
      <c r="R34" s="96"/>
      <c r="S34" s="96"/>
      <c r="T34" s="96"/>
      <c r="U34" s="96"/>
      <c r="V34" s="96"/>
      <c r="W34" s="455">
        <v>247</v>
      </c>
      <c r="X34" s="455"/>
      <c r="Y34" s="455"/>
      <c r="Z34" s="455"/>
      <c r="AA34" s="455"/>
      <c r="AB34" s="455"/>
      <c r="AC34" s="455"/>
      <c r="AD34" s="455"/>
      <c r="AE34" s="455"/>
      <c r="AF34" s="455"/>
      <c r="AG34" s="455"/>
      <c r="AH34" s="455"/>
      <c r="AI34" s="455"/>
      <c r="AJ34" s="455"/>
      <c r="AK34" s="455"/>
      <c r="AL34" s="45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96"/>
      <c r="DL34" s="96"/>
      <c r="DM34" s="96"/>
    </row>
    <row r="35" spans="1:117" s="72" customFormat="1" ht="8.25" customHeight="1" x14ac:dyDescent="0.2">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6"/>
      <c r="DL35" s="96"/>
      <c r="DM35" s="96"/>
    </row>
    <row r="36" spans="1:117" s="72" customFormat="1" ht="35.25" customHeight="1" x14ac:dyDescent="0.2">
      <c r="A36" s="372" t="s">
        <v>353</v>
      </c>
      <c r="B36" s="373"/>
      <c r="C36" s="373"/>
      <c r="D36" s="373"/>
      <c r="E36" s="374"/>
      <c r="F36" s="372" t="s">
        <v>0</v>
      </c>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4"/>
      <c r="BC36" s="372" t="s">
        <v>438</v>
      </c>
      <c r="BD36" s="373"/>
      <c r="BE36" s="373"/>
      <c r="BF36" s="373"/>
      <c r="BG36" s="373"/>
      <c r="BH36" s="373"/>
      <c r="BI36" s="373"/>
      <c r="BJ36" s="373"/>
      <c r="BK36" s="373"/>
      <c r="BL36" s="373"/>
      <c r="BM36" s="373"/>
      <c r="BN36" s="373"/>
      <c r="BO36" s="373"/>
      <c r="BP36" s="373"/>
      <c r="BQ36" s="373"/>
      <c r="BR36" s="374"/>
      <c r="BS36" s="372" t="s">
        <v>439</v>
      </c>
      <c r="BT36" s="373"/>
      <c r="BU36" s="373"/>
      <c r="BV36" s="373"/>
      <c r="BW36" s="373"/>
      <c r="BX36" s="373"/>
      <c r="BY36" s="373"/>
      <c r="BZ36" s="373"/>
      <c r="CA36" s="373"/>
      <c r="CB36" s="373"/>
      <c r="CC36" s="373"/>
      <c r="CD36" s="373"/>
      <c r="CE36" s="373"/>
      <c r="CF36" s="373"/>
      <c r="CG36" s="373"/>
      <c r="CH36" s="374"/>
      <c r="CI36" s="372" t="s">
        <v>440</v>
      </c>
      <c r="CJ36" s="373"/>
      <c r="CK36" s="373"/>
      <c r="CL36" s="373"/>
      <c r="CM36" s="373"/>
      <c r="CN36" s="373"/>
      <c r="CO36" s="373"/>
      <c r="CP36" s="373"/>
      <c r="CQ36" s="373"/>
      <c r="CR36" s="373"/>
      <c r="CS36" s="373"/>
      <c r="CT36" s="373"/>
      <c r="CU36" s="373"/>
      <c r="CV36" s="374"/>
      <c r="CW36" s="372" t="s">
        <v>426</v>
      </c>
      <c r="CX36" s="373"/>
      <c r="CY36" s="373"/>
      <c r="CZ36" s="373"/>
      <c r="DA36" s="373"/>
      <c r="DB36" s="373"/>
      <c r="DC36" s="373"/>
      <c r="DD36" s="373"/>
      <c r="DE36" s="373"/>
      <c r="DF36" s="373"/>
      <c r="DG36" s="373"/>
      <c r="DH36" s="373"/>
      <c r="DI36" s="373"/>
      <c r="DJ36" s="374"/>
      <c r="DK36" s="381" t="s">
        <v>360</v>
      </c>
      <c r="DL36" s="382"/>
      <c r="DM36" s="383"/>
    </row>
    <row r="37" spans="1:117" s="72" customFormat="1" ht="105" customHeight="1" x14ac:dyDescent="0.2">
      <c r="A37" s="378"/>
      <c r="B37" s="379"/>
      <c r="C37" s="379"/>
      <c r="D37" s="379"/>
      <c r="E37" s="380"/>
      <c r="F37" s="378"/>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80"/>
      <c r="BC37" s="378"/>
      <c r="BD37" s="379"/>
      <c r="BE37" s="379"/>
      <c r="BF37" s="379"/>
      <c r="BG37" s="379"/>
      <c r="BH37" s="379"/>
      <c r="BI37" s="379"/>
      <c r="BJ37" s="379"/>
      <c r="BK37" s="379"/>
      <c r="BL37" s="379"/>
      <c r="BM37" s="379"/>
      <c r="BN37" s="379"/>
      <c r="BO37" s="379"/>
      <c r="BP37" s="379"/>
      <c r="BQ37" s="379"/>
      <c r="BR37" s="380"/>
      <c r="BS37" s="378"/>
      <c r="BT37" s="379"/>
      <c r="BU37" s="379"/>
      <c r="BV37" s="379"/>
      <c r="BW37" s="379"/>
      <c r="BX37" s="379"/>
      <c r="BY37" s="379"/>
      <c r="BZ37" s="379"/>
      <c r="CA37" s="379"/>
      <c r="CB37" s="379"/>
      <c r="CC37" s="379"/>
      <c r="CD37" s="379"/>
      <c r="CE37" s="379"/>
      <c r="CF37" s="379"/>
      <c r="CG37" s="379"/>
      <c r="CH37" s="380"/>
      <c r="CI37" s="378"/>
      <c r="CJ37" s="379"/>
      <c r="CK37" s="379"/>
      <c r="CL37" s="379"/>
      <c r="CM37" s="379"/>
      <c r="CN37" s="379"/>
      <c r="CO37" s="379"/>
      <c r="CP37" s="379"/>
      <c r="CQ37" s="379"/>
      <c r="CR37" s="379"/>
      <c r="CS37" s="379"/>
      <c r="CT37" s="379"/>
      <c r="CU37" s="379"/>
      <c r="CV37" s="380"/>
      <c r="CW37" s="378"/>
      <c r="CX37" s="379"/>
      <c r="CY37" s="379"/>
      <c r="CZ37" s="379"/>
      <c r="DA37" s="379"/>
      <c r="DB37" s="379"/>
      <c r="DC37" s="379"/>
      <c r="DD37" s="379"/>
      <c r="DE37" s="379"/>
      <c r="DF37" s="379"/>
      <c r="DG37" s="379"/>
      <c r="DH37" s="379"/>
      <c r="DI37" s="379"/>
      <c r="DJ37" s="380"/>
      <c r="DK37" s="76" t="s">
        <v>362</v>
      </c>
      <c r="DL37" s="76" t="s">
        <v>363</v>
      </c>
      <c r="DM37" s="76" t="s">
        <v>364</v>
      </c>
    </row>
    <row r="38" spans="1:117" s="72" customFormat="1" ht="15" customHeight="1" x14ac:dyDescent="0.2">
      <c r="A38" s="425">
        <v>1</v>
      </c>
      <c r="B38" s="426"/>
      <c r="C38" s="426"/>
      <c r="D38" s="426"/>
      <c r="E38" s="427"/>
      <c r="F38" s="425">
        <v>2</v>
      </c>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7"/>
      <c r="BC38" s="425">
        <v>3</v>
      </c>
      <c r="BD38" s="426"/>
      <c r="BE38" s="426"/>
      <c r="BF38" s="426"/>
      <c r="BG38" s="426"/>
      <c r="BH38" s="426"/>
      <c r="BI38" s="426"/>
      <c r="BJ38" s="426"/>
      <c r="BK38" s="426"/>
      <c r="BL38" s="426"/>
      <c r="BM38" s="426"/>
      <c r="BN38" s="426"/>
      <c r="BO38" s="426"/>
      <c r="BP38" s="426"/>
      <c r="BQ38" s="426"/>
      <c r="BR38" s="427"/>
      <c r="BS38" s="425">
        <v>4</v>
      </c>
      <c r="BT38" s="426"/>
      <c r="BU38" s="426"/>
      <c r="BV38" s="426"/>
      <c r="BW38" s="426"/>
      <c r="BX38" s="426"/>
      <c r="BY38" s="426"/>
      <c r="BZ38" s="426"/>
      <c r="CA38" s="426"/>
      <c r="CB38" s="426"/>
      <c r="CC38" s="426"/>
      <c r="CD38" s="426"/>
      <c r="CE38" s="426"/>
      <c r="CF38" s="426"/>
      <c r="CG38" s="426"/>
      <c r="CH38" s="427"/>
      <c r="CI38" s="425">
        <v>5</v>
      </c>
      <c r="CJ38" s="426"/>
      <c r="CK38" s="426"/>
      <c r="CL38" s="426"/>
      <c r="CM38" s="426"/>
      <c r="CN38" s="426"/>
      <c r="CO38" s="426"/>
      <c r="CP38" s="426"/>
      <c r="CQ38" s="426"/>
      <c r="CR38" s="426"/>
      <c r="CS38" s="426"/>
      <c r="CT38" s="426"/>
      <c r="CU38" s="426"/>
      <c r="CV38" s="427"/>
      <c r="CW38" s="425">
        <v>6</v>
      </c>
      <c r="CX38" s="426"/>
      <c r="CY38" s="426"/>
      <c r="CZ38" s="426"/>
      <c r="DA38" s="426"/>
      <c r="DB38" s="426"/>
      <c r="DC38" s="426"/>
      <c r="DD38" s="426"/>
      <c r="DE38" s="426"/>
      <c r="DF38" s="426"/>
      <c r="DG38" s="426"/>
      <c r="DH38" s="426"/>
      <c r="DI38" s="426"/>
      <c r="DJ38" s="427"/>
      <c r="DK38" s="89">
        <v>7</v>
      </c>
      <c r="DL38" s="89">
        <v>8</v>
      </c>
      <c r="DM38" s="89">
        <v>9</v>
      </c>
    </row>
    <row r="39" spans="1:117" s="72" customFormat="1" ht="15" customHeight="1" x14ac:dyDescent="0.2">
      <c r="A39" s="430" t="s">
        <v>10</v>
      </c>
      <c r="B39" s="456"/>
      <c r="C39" s="456"/>
      <c r="D39" s="456"/>
      <c r="E39" s="457"/>
      <c r="F39" s="458" t="s">
        <v>441</v>
      </c>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5"/>
      <c r="BC39" s="459">
        <v>822</v>
      </c>
      <c r="BD39" s="460"/>
      <c r="BE39" s="460"/>
      <c r="BF39" s="460"/>
      <c r="BG39" s="460"/>
      <c r="BH39" s="460"/>
      <c r="BI39" s="460"/>
      <c r="BJ39" s="460"/>
      <c r="BK39" s="460"/>
      <c r="BL39" s="460"/>
      <c r="BM39" s="460"/>
      <c r="BN39" s="460"/>
      <c r="BO39" s="460"/>
      <c r="BP39" s="460"/>
      <c r="BQ39" s="460"/>
      <c r="BR39" s="461"/>
      <c r="BS39" s="459">
        <v>4.8661800399999997</v>
      </c>
      <c r="BT39" s="460"/>
      <c r="BU39" s="460"/>
      <c r="BV39" s="460"/>
      <c r="BW39" s="460"/>
      <c r="BX39" s="460"/>
      <c r="BY39" s="460"/>
      <c r="BZ39" s="460"/>
      <c r="CA39" s="460"/>
      <c r="CB39" s="460"/>
      <c r="CC39" s="460"/>
      <c r="CD39" s="460"/>
      <c r="CE39" s="460"/>
      <c r="CF39" s="460"/>
      <c r="CG39" s="460"/>
      <c r="CH39" s="461"/>
      <c r="CI39" s="459">
        <v>1</v>
      </c>
      <c r="CJ39" s="460"/>
      <c r="CK39" s="460"/>
      <c r="CL39" s="460"/>
      <c r="CM39" s="460"/>
      <c r="CN39" s="460"/>
      <c r="CO39" s="460"/>
      <c r="CP39" s="460"/>
      <c r="CQ39" s="460"/>
      <c r="CR39" s="460"/>
      <c r="CS39" s="460"/>
      <c r="CT39" s="460"/>
      <c r="CU39" s="460"/>
      <c r="CV39" s="461"/>
      <c r="CW39" s="459">
        <f>BC39*BS39*CI39</f>
        <v>3999.9999928799998</v>
      </c>
      <c r="CX39" s="460"/>
      <c r="CY39" s="460"/>
      <c r="CZ39" s="460"/>
      <c r="DA39" s="460"/>
      <c r="DB39" s="460"/>
      <c r="DC39" s="460"/>
      <c r="DD39" s="460"/>
      <c r="DE39" s="460"/>
      <c r="DF39" s="460"/>
      <c r="DG39" s="460"/>
      <c r="DH39" s="460"/>
      <c r="DI39" s="460"/>
      <c r="DJ39" s="461"/>
      <c r="DK39" s="88">
        <v>0</v>
      </c>
      <c r="DL39" s="88">
        <v>0</v>
      </c>
      <c r="DM39" s="88">
        <f>CW39-DK39-DL39</f>
        <v>3999.9999928799998</v>
      </c>
    </row>
    <row r="40" spans="1:117" s="72" customFormat="1" ht="15" customHeight="1" x14ac:dyDescent="0.2">
      <c r="A40" s="430" t="s">
        <v>11</v>
      </c>
      <c r="B40" s="456"/>
      <c r="C40" s="456"/>
      <c r="D40" s="456"/>
      <c r="E40" s="457"/>
      <c r="F40" s="458" t="s">
        <v>442</v>
      </c>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5"/>
      <c r="BC40" s="459">
        <v>2.33992325</v>
      </c>
      <c r="BD40" s="460"/>
      <c r="BE40" s="460"/>
      <c r="BF40" s="460"/>
      <c r="BG40" s="460"/>
      <c r="BH40" s="460"/>
      <c r="BI40" s="460"/>
      <c r="BJ40" s="460"/>
      <c r="BK40" s="460"/>
      <c r="BL40" s="460"/>
      <c r="BM40" s="460"/>
      <c r="BN40" s="460"/>
      <c r="BO40" s="460"/>
      <c r="BP40" s="460"/>
      <c r="BQ40" s="460"/>
      <c r="BR40" s="461"/>
      <c r="BS40" s="459">
        <v>1923.14</v>
      </c>
      <c r="BT40" s="460"/>
      <c r="BU40" s="460"/>
      <c r="BV40" s="460"/>
      <c r="BW40" s="460"/>
      <c r="BX40" s="460"/>
      <c r="BY40" s="460"/>
      <c r="BZ40" s="460"/>
      <c r="CA40" s="460"/>
      <c r="CB40" s="460"/>
      <c r="CC40" s="460"/>
      <c r="CD40" s="460"/>
      <c r="CE40" s="460"/>
      <c r="CF40" s="460"/>
      <c r="CG40" s="460"/>
      <c r="CH40" s="461"/>
      <c r="CI40" s="459">
        <v>1</v>
      </c>
      <c r="CJ40" s="460"/>
      <c r="CK40" s="460"/>
      <c r="CL40" s="460"/>
      <c r="CM40" s="460"/>
      <c r="CN40" s="460"/>
      <c r="CO40" s="460"/>
      <c r="CP40" s="460"/>
      <c r="CQ40" s="460"/>
      <c r="CR40" s="460"/>
      <c r="CS40" s="460"/>
      <c r="CT40" s="460"/>
      <c r="CU40" s="460"/>
      <c r="CV40" s="461"/>
      <c r="CW40" s="459">
        <f>BC40*BS40*CI40</f>
        <v>4499.9999990050001</v>
      </c>
      <c r="CX40" s="460"/>
      <c r="CY40" s="460"/>
      <c r="CZ40" s="460"/>
      <c r="DA40" s="460"/>
      <c r="DB40" s="460"/>
      <c r="DC40" s="460"/>
      <c r="DD40" s="460"/>
      <c r="DE40" s="460"/>
      <c r="DF40" s="460"/>
      <c r="DG40" s="460"/>
      <c r="DH40" s="460"/>
      <c r="DI40" s="460"/>
      <c r="DJ40" s="461"/>
      <c r="DK40" s="88">
        <v>945000</v>
      </c>
      <c r="DL40" s="88">
        <v>0</v>
      </c>
      <c r="DM40" s="88">
        <v>4500</v>
      </c>
    </row>
    <row r="41" spans="1:117" s="72" customFormat="1" ht="15" customHeight="1" x14ac:dyDescent="0.2">
      <c r="A41" s="430"/>
      <c r="B41" s="456"/>
      <c r="C41" s="456"/>
      <c r="D41" s="456"/>
      <c r="E41" s="457"/>
      <c r="F41" s="366" t="s">
        <v>371</v>
      </c>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8"/>
      <c r="BC41" s="398" t="s">
        <v>36</v>
      </c>
      <c r="BD41" s="399"/>
      <c r="BE41" s="399"/>
      <c r="BF41" s="399"/>
      <c r="BG41" s="399"/>
      <c r="BH41" s="399"/>
      <c r="BI41" s="399"/>
      <c r="BJ41" s="399"/>
      <c r="BK41" s="399"/>
      <c r="BL41" s="399"/>
      <c r="BM41" s="399"/>
      <c r="BN41" s="399"/>
      <c r="BO41" s="399"/>
      <c r="BP41" s="399"/>
      <c r="BQ41" s="399"/>
      <c r="BR41" s="400"/>
      <c r="BS41" s="398" t="s">
        <v>36</v>
      </c>
      <c r="BT41" s="399"/>
      <c r="BU41" s="399"/>
      <c r="BV41" s="399"/>
      <c r="BW41" s="399"/>
      <c r="BX41" s="399"/>
      <c r="BY41" s="399"/>
      <c r="BZ41" s="399"/>
      <c r="CA41" s="399"/>
      <c r="CB41" s="399"/>
      <c r="CC41" s="399"/>
      <c r="CD41" s="399"/>
      <c r="CE41" s="399"/>
      <c r="CF41" s="399"/>
      <c r="CG41" s="399"/>
      <c r="CH41" s="400"/>
      <c r="CI41" s="398" t="s">
        <v>36</v>
      </c>
      <c r="CJ41" s="399"/>
      <c r="CK41" s="399"/>
      <c r="CL41" s="399"/>
      <c r="CM41" s="399"/>
      <c r="CN41" s="399"/>
      <c r="CO41" s="399"/>
      <c r="CP41" s="399"/>
      <c r="CQ41" s="399"/>
      <c r="CR41" s="399"/>
      <c r="CS41" s="399"/>
      <c r="CT41" s="399"/>
      <c r="CU41" s="399"/>
      <c r="CV41" s="400"/>
      <c r="CW41" s="459">
        <f>SUM(CW39:DJ40)</f>
        <v>8499.9999918850008</v>
      </c>
      <c r="CX41" s="460"/>
      <c r="CY41" s="460"/>
      <c r="CZ41" s="460"/>
      <c r="DA41" s="460"/>
      <c r="DB41" s="460"/>
      <c r="DC41" s="460"/>
      <c r="DD41" s="460"/>
      <c r="DE41" s="460"/>
      <c r="DF41" s="460"/>
      <c r="DG41" s="460"/>
      <c r="DH41" s="460"/>
      <c r="DI41" s="460"/>
      <c r="DJ41" s="461"/>
      <c r="DK41" s="88">
        <f>SUM(DK39:DK40)</f>
        <v>945000</v>
      </c>
      <c r="DL41" s="88">
        <f t="shared" ref="DL41:DM41" si="0">SUM(DL39:DL40)</f>
        <v>0</v>
      </c>
      <c r="DM41" s="88">
        <f t="shared" si="0"/>
        <v>8499.9999928799989</v>
      </c>
    </row>
  </sheetData>
  <mergeCells count="108">
    <mergeCell ref="DK1:DM1"/>
    <mergeCell ref="A2:DJ2"/>
    <mergeCell ref="W4:AL4"/>
    <mergeCell ref="A6:E7"/>
    <mergeCell ref="F6:BB7"/>
    <mergeCell ref="BC6:BR7"/>
    <mergeCell ref="BS6:CH7"/>
    <mergeCell ref="CI6:CV7"/>
    <mergeCell ref="CW6:DJ7"/>
    <mergeCell ref="DK6:DM6"/>
    <mergeCell ref="A9:E9"/>
    <mergeCell ref="F9:BB9"/>
    <mergeCell ref="BC9:BR9"/>
    <mergeCell ref="BS9:CH9"/>
    <mergeCell ref="CI9:CV9"/>
    <mergeCell ref="CW9:DJ9"/>
    <mergeCell ref="A8:E8"/>
    <mergeCell ref="F8:BB8"/>
    <mergeCell ref="BC8:BR8"/>
    <mergeCell ref="BS8:CH8"/>
    <mergeCell ref="CI8:CV8"/>
    <mergeCell ref="CW8:DJ8"/>
    <mergeCell ref="A11:E11"/>
    <mergeCell ref="F11:BB11"/>
    <mergeCell ref="BC11:BR11"/>
    <mergeCell ref="BS11:CH11"/>
    <mergeCell ref="CI11:CV11"/>
    <mergeCell ref="CW11:DJ11"/>
    <mergeCell ref="A10:E10"/>
    <mergeCell ref="F10:BB10"/>
    <mergeCell ref="BC10:BR10"/>
    <mergeCell ref="BS10:CH10"/>
    <mergeCell ref="CI10:CV10"/>
    <mergeCell ref="CW10:DJ10"/>
    <mergeCell ref="A13:E13"/>
    <mergeCell ref="F13:BB13"/>
    <mergeCell ref="BC13:BR13"/>
    <mergeCell ref="BS13:CH13"/>
    <mergeCell ref="CI13:CV13"/>
    <mergeCell ref="CW13:DJ13"/>
    <mergeCell ref="A12:E12"/>
    <mergeCell ref="F12:BB12"/>
    <mergeCell ref="BC12:BR12"/>
    <mergeCell ref="BS12:CH12"/>
    <mergeCell ref="CI12:CV12"/>
    <mergeCell ref="CW12:DJ12"/>
    <mergeCell ref="A15:E15"/>
    <mergeCell ref="F15:BB15"/>
    <mergeCell ref="BC15:BR15"/>
    <mergeCell ref="BS15:CH15"/>
    <mergeCell ref="CI15:CV15"/>
    <mergeCell ref="CW15:DJ15"/>
    <mergeCell ref="A14:E14"/>
    <mergeCell ref="F14:BB14"/>
    <mergeCell ref="BC14:BR14"/>
    <mergeCell ref="BS14:CH14"/>
    <mergeCell ref="CI14:CV14"/>
    <mergeCell ref="CW14:DJ14"/>
    <mergeCell ref="CW18:DJ18"/>
    <mergeCell ref="A17:E17"/>
    <mergeCell ref="F17:BB17"/>
    <mergeCell ref="BC17:BR17"/>
    <mergeCell ref="BS17:CH17"/>
    <mergeCell ref="CI17:CV17"/>
    <mergeCell ref="CW17:DJ17"/>
    <mergeCell ref="A16:E16"/>
    <mergeCell ref="F16:BB16"/>
    <mergeCell ref="BC16:BR16"/>
    <mergeCell ref="BS16:CH16"/>
    <mergeCell ref="CI16:CV16"/>
    <mergeCell ref="CW16:DJ16"/>
    <mergeCell ref="W34:AL34"/>
    <mergeCell ref="A36:E37"/>
    <mergeCell ref="F36:BB37"/>
    <mergeCell ref="BC36:BR37"/>
    <mergeCell ref="BS36:CH37"/>
    <mergeCell ref="CI36:CV37"/>
    <mergeCell ref="A18:E18"/>
    <mergeCell ref="F18:BB18"/>
    <mergeCell ref="BC18:BR18"/>
    <mergeCell ref="BS18:CH18"/>
    <mergeCell ref="CI18:CV18"/>
    <mergeCell ref="A39:E39"/>
    <mergeCell ref="F39:BB39"/>
    <mergeCell ref="BC39:BR39"/>
    <mergeCell ref="BS39:CH39"/>
    <mergeCell ref="CI39:CV39"/>
    <mergeCell ref="CW39:DJ39"/>
    <mergeCell ref="CW36:DJ37"/>
    <mergeCell ref="DK36:DM36"/>
    <mergeCell ref="A38:E38"/>
    <mergeCell ref="F38:BB38"/>
    <mergeCell ref="BC38:BR38"/>
    <mergeCell ref="BS38:CH38"/>
    <mergeCell ref="CI38:CV38"/>
    <mergeCell ref="CW38:DJ38"/>
    <mergeCell ref="A41:E41"/>
    <mergeCell ref="F41:BB41"/>
    <mergeCell ref="BC41:BR41"/>
    <mergeCell ref="BS41:CH41"/>
    <mergeCell ref="CI41:CV41"/>
    <mergeCell ref="CW41:DJ41"/>
    <mergeCell ref="A40:E40"/>
    <mergeCell ref="F40:BB40"/>
    <mergeCell ref="BC40:BR40"/>
    <mergeCell ref="BS40:CH40"/>
    <mergeCell ref="CI40:CV40"/>
    <mergeCell ref="CW40:DJ40"/>
  </mergeCells>
  <pageMargins left="0.78740157480314965" right="0.78740157480314965" top="1.1811023622047245" bottom="0.39370078740157483" header="0" footer="0"/>
  <pageSetup paperSize="9" scale="96" fitToHeight="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2838-B117-4E56-8539-EFC584491F84}">
  <dimension ref="A1:DM32"/>
  <sheetViews>
    <sheetView view="pageBreakPreview" zoomScaleNormal="100" zoomScaleSheetLayoutView="100" workbookViewId="0">
      <selection activeCell="DK2" sqref="DK2"/>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564</v>
      </c>
      <c r="DL1" s="395"/>
      <c r="DM1" s="395"/>
    </row>
    <row r="2" spans="1:117" s="96" customFormat="1" ht="14.25" x14ac:dyDescent="0.2">
      <c r="A2" s="75" t="s">
        <v>447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row>
    <row r="3" spans="1:117" ht="13.5" customHeight="1" x14ac:dyDescent="0.25"/>
    <row r="4" spans="1:117" s="96" customFormat="1" ht="14.25" x14ac:dyDescent="0.2">
      <c r="A4" s="96"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96" customFormat="1" ht="1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90" customFormat="1" ht="4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4"/>
      <c r="BL6" s="372" t="s">
        <v>448</v>
      </c>
      <c r="BM6" s="373"/>
      <c r="BN6" s="373"/>
      <c r="BO6" s="373"/>
      <c r="BP6" s="373"/>
      <c r="BQ6" s="373"/>
      <c r="BR6" s="373"/>
      <c r="BS6" s="373"/>
      <c r="BT6" s="373"/>
      <c r="BU6" s="373"/>
      <c r="BV6" s="373"/>
      <c r="BW6" s="373"/>
      <c r="BX6" s="373"/>
      <c r="BY6" s="373"/>
      <c r="BZ6" s="373"/>
      <c r="CA6" s="374"/>
      <c r="CB6" s="372" t="s">
        <v>449</v>
      </c>
      <c r="CC6" s="373"/>
      <c r="CD6" s="373"/>
      <c r="CE6" s="373"/>
      <c r="CF6" s="373"/>
      <c r="CG6" s="373"/>
      <c r="CH6" s="373"/>
      <c r="CI6" s="373"/>
      <c r="CJ6" s="373"/>
      <c r="CK6" s="373"/>
      <c r="CL6" s="373"/>
      <c r="CM6" s="373"/>
      <c r="CN6" s="373"/>
      <c r="CO6" s="374"/>
      <c r="CP6" s="372" t="s">
        <v>450</v>
      </c>
      <c r="CQ6" s="373"/>
      <c r="CR6" s="373"/>
      <c r="CS6" s="373"/>
      <c r="CT6" s="373"/>
      <c r="CU6" s="373"/>
      <c r="CV6" s="373"/>
      <c r="CW6" s="373"/>
      <c r="CX6" s="373"/>
      <c r="CY6" s="373"/>
      <c r="CZ6" s="373"/>
      <c r="DA6" s="373"/>
      <c r="DB6" s="373"/>
      <c r="DC6" s="373"/>
      <c r="DD6" s="373"/>
      <c r="DE6" s="373"/>
      <c r="DF6" s="373"/>
      <c r="DG6" s="373"/>
      <c r="DH6" s="373"/>
      <c r="DI6" s="373"/>
      <c r="DJ6" s="374"/>
      <c r="DK6" s="381" t="s">
        <v>360</v>
      </c>
      <c r="DL6" s="382"/>
      <c r="DM6" s="383"/>
    </row>
    <row r="7" spans="1:117" s="90" customFormat="1" ht="69.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80"/>
      <c r="BL7" s="378"/>
      <c r="BM7" s="379"/>
      <c r="BN7" s="379"/>
      <c r="BO7" s="379"/>
      <c r="BP7" s="379"/>
      <c r="BQ7" s="379"/>
      <c r="BR7" s="379"/>
      <c r="BS7" s="379"/>
      <c r="BT7" s="379"/>
      <c r="BU7" s="379"/>
      <c r="BV7" s="379"/>
      <c r="BW7" s="379"/>
      <c r="BX7" s="379"/>
      <c r="BY7" s="379"/>
      <c r="BZ7" s="379"/>
      <c r="CA7" s="380"/>
      <c r="CB7" s="378"/>
      <c r="CC7" s="379"/>
      <c r="CD7" s="379"/>
      <c r="CE7" s="379"/>
      <c r="CF7" s="379"/>
      <c r="CG7" s="379"/>
      <c r="CH7" s="379"/>
      <c r="CI7" s="379"/>
      <c r="CJ7" s="379"/>
      <c r="CK7" s="379"/>
      <c r="CL7" s="379"/>
      <c r="CM7" s="379"/>
      <c r="CN7" s="379"/>
      <c r="CO7" s="380"/>
      <c r="CP7" s="378"/>
      <c r="CQ7" s="379"/>
      <c r="CR7" s="379"/>
      <c r="CS7" s="379"/>
      <c r="CT7" s="379"/>
      <c r="CU7" s="379"/>
      <c r="CV7" s="379"/>
      <c r="CW7" s="379"/>
      <c r="CX7" s="379"/>
      <c r="CY7" s="379"/>
      <c r="CZ7" s="379"/>
      <c r="DA7" s="379"/>
      <c r="DB7" s="379"/>
      <c r="DC7" s="379"/>
      <c r="DD7" s="379"/>
      <c r="DE7" s="379"/>
      <c r="DF7" s="379"/>
      <c r="DG7" s="379"/>
      <c r="DH7" s="379"/>
      <c r="DI7" s="379"/>
      <c r="DJ7" s="380"/>
      <c r="DK7" s="76" t="s">
        <v>362</v>
      </c>
      <c r="DL7" s="76" t="s">
        <v>363</v>
      </c>
      <c r="DM7" s="76" t="s">
        <v>415</v>
      </c>
    </row>
    <row r="8" spans="1:117" s="70"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7"/>
      <c r="BL8" s="425">
        <v>3</v>
      </c>
      <c r="BM8" s="426"/>
      <c r="BN8" s="426"/>
      <c r="BO8" s="426"/>
      <c r="BP8" s="426"/>
      <c r="BQ8" s="426"/>
      <c r="BR8" s="426"/>
      <c r="BS8" s="426"/>
      <c r="BT8" s="426"/>
      <c r="BU8" s="426"/>
      <c r="BV8" s="426"/>
      <c r="BW8" s="426"/>
      <c r="BX8" s="426"/>
      <c r="BY8" s="426"/>
      <c r="BZ8" s="426"/>
      <c r="CA8" s="427"/>
      <c r="CB8" s="425">
        <v>4</v>
      </c>
      <c r="CC8" s="426"/>
      <c r="CD8" s="426"/>
      <c r="CE8" s="426"/>
      <c r="CF8" s="426"/>
      <c r="CG8" s="426"/>
      <c r="CH8" s="426"/>
      <c r="CI8" s="426"/>
      <c r="CJ8" s="426"/>
      <c r="CK8" s="426"/>
      <c r="CL8" s="426"/>
      <c r="CM8" s="426"/>
      <c r="CN8" s="426"/>
      <c r="CO8" s="427"/>
      <c r="CP8" s="425">
        <v>5</v>
      </c>
      <c r="CQ8" s="426"/>
      <c r="CR8" s="426"/>
      <c r="CS8" s="426"/>
      <c r="CT8" s="426"/>
      <c r="CU8" s="426"/>
      <c r="CV8" s="426"/>
      <c r="CW8" s="426"/>
      <c r="CX8" s="426"/>
      <c r="CY8" s="426"/>
      <c r="CZ8" s="426"/>
      <c r="DA8" s="426"/>
      <c r="DB8" s="426"/>
      <c r="DC8" s="426"/>
      <c r="DD8" s="426"/>
      <c r="DE8" s="426"/>
      <c r="DF8" s="426"/>
      <c r="DG8" s="426"/>
      <c r="DH8" s="426"/>
      <c r="DI8" s="426"/>
      <c r="DJ8" s="427"/>
      <c r="DK8" s="89">
        <v>6</v>
      </c>
      <c r="DL8" s="89">
        <v>7</v>
      </c>
      <c r="DM8" s="89">
        <v>8</v>
      </c>
    </row>
    <row r="9" spans="1:117" s="72" customFormat="1" ht="15" customHeight="1" x14ac:dyDescent="0.2">
      <c r="A9" s="433" t="s">
        <v>10</v>
      </c>
      <c r="B9" s="465"/>
      <c r="C9" s="465"/>
      <c r="D9" s="465"/>
      <c r="E9" s="466"/>
      <c r="F9" s="467" t="s">
        <v>451</v>
      </c>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9"/>
      <c r="BL9" s="476"/>
      <c r="BM9" s="477"/>
      <c r="BN9" s="477"/>
      <c r="BO9" s="477"/>
      <c r="BP9" s="477"/>
      <c r="BQ9" s="477"/>
      <c r="BR9" s="477"/>
      <c r="BS9" s="477"/>
      <c r="BT9" s="477"/>
      <c r="BU9" s="477"/>
      <c r="BV9" s="477"/>
      <c r="BW9" s="477"/>
      <c r="BX9" s="477"/>
      <c r="BY9" s="477"/>
      <c r="BZ9" s="477"/>
      <c r="CA9" s="478"/>
      <c r="CB9" s="470"/>
      <c r="CC9" s="471"/>
      <c r="CD9" s="471"/>
      <c r="CE9" s="471"/>
      <c r="CF9" s="471"/>
      <c r="CG9" s="471"/>
      <c r="CH9" s="471"/>
      <c r="CI9" s="471"/>
      <c r="CJ9" s="471"/>
      <c r="CK9" s="471"/>
      <c r="CL9" s="471"/>
      <c r="CM9" s="471"/>
      <c r="CN9" s="471"/>
      <c r="CO9" s="472"/>
      <c r="CP9" s="470">
        <f>SUM(CP10:DJ11)</f>
        <v>0</v>
      </c>
      <c r="CQ9" s="471"/>
      <c r="CR9" s="471"/>
      <c r="CS9" s="471"/>
      <c r="CT9" s="471"/>
      <c r="CU9" s="471"/>
      <c r="CV9" s="471"/>
      <c r="CW9" s="471"/>
      <c r="CX9" s="471"/>
      <c r="CY9" s="471"/>
      <c r="CZ9" s="471"/>
      <c r="DA9" s="471"/>
      <c r="DB9" s="471"/>
      <c r="DC9" s="471"/>
      <c r="DD9" s="471"/>
      <c r="DE9" s="471"/>
      <c r="DF9" s="471"/>
      <c r="DG9" s="471"/>
      <c r="DH9" s="471"/>
      <c r="DI9" s="471"/>
      <c r="DJ9" s="472"/>
      <c r="DK9" s="98">
        <f>DK10+DK11</f>
        <v>0</v>
      </c>
      <c r="DL9" s="98">
        <f>DL10+DL11</f>
        <v>0</v>
      </c>
      <c r="DM9" s="98">
        <f>CP9-DK9</f>
        <v>0</v>
      </c>
    </row>
    <row r="10" spans="1:117" s="72" customFormat="1" ht="15" hidden="1" customHeight="1" x14ac:dyDescent="0.2">
      <c r="A10" s="430" t="s">
        <v>128</v>
      </c>
      <c r="B10" s="456"/>
      <c r="C10" s="456"/>
      <c r="D10" s="456"/>
      <c r="E10" s="457"/>
      <c r="F10" s="458" t="s">
        <v>452</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5"/>
      <c r="BL10" s="476"/>
      <c r="BM10" s="477"/>
      <c r="BN10" s="477"/>
      <c r="BO10" s="477"/>
      <c r="BP10" s="477"/>
      <c r="BQ10" s="477"/>
      <c r="BR10" s="477"/>
      <c r="BS10" s="477"/>
      <c r="BT10" s="477"/>
      <c r="BU10" s="477"/>
      <c r="BV10" s="477"/>
      <c r="BW10" s="477"/>
      <c r="BX10" s="477"/>
      <c r="BY10" s="477"/>
      <c r="BZ10" s="477"/>
      <c r="CA10" s="478"/>
      <c r="CB10" s="473">
        <v>12</v>
      </c>
      <c r="CC10" s="474"/>
      <c r="CD10" s="474"/>
      <c r="CE10" s="474"/>
      <c r="CF10" s="474"/>
      <c r="CG10" s="474"/>
      <c r="CH10" s="474"/>
      <c r="CI10" s="474"/>
      <c r="CJ10" s="474"/>
      <c r="CK10" s="474"/>
      <c r="CL10" s="474"/>
      <c r="CM10" s="474"/>
      <c r="CN10" s="474"/>
      <c r="CO10" s="475"/>
      <c r="CP10" s="459">
        <v>0</v>
      </c>
      <c r="CQ10" s="460"/>
      <c r="CR10" s="460"/>
      <c r="CS10" s="460"/>
      <c r="CT10" s="460"/>
      <c r="CU10" s="460"/>
      <c r="CV10" s="460"/>
      <c r="CW10" s="460"/>
      <c r="CX10" s="460"/>
      <c r="CY10" s="460"/>
      <c r="CZ10" s="460"/>
      <c r="DA10" s="460"/>
      <c r="DB10" s="460"/>
      <c r="DC10" s="460"/>
      <c r="DD10" s="460"/>
      <c r="DE10" s="460"/>
      <c r="DF10" s="460"/>
      <c r="DG10" s="460"/>
      <c r="DH10" s="460"/>
      <c r="DI10" s="460"/>
      <c r="DJ10" s="461"/>
      <c r="DK10" s="88">
        <v>0</v>
      </c>
      <c r="DL10" s="88">
        <v>0</v>
      </c>
      <c r="DM10" s="88">
        <f t="shared" ref="DM10" si="0">CP10-DK10</f>
        <v>0</v>
      </c>
    </row>
    <row r="11" spans="1:117" s="72" customFormat="1" ht="15" hidden="1" customHeight="1" x14ac:dyDescent="0.2">
      <c r="A11" s="430" t="s">
        <v>132</v>
      </c>
      <c r="B11" s="456"/>
      <c r="C11" s="456"/>
      <c r="D11" s="456"/>
      <c r="E11" s="457"/>
      <c r="F11" s="458" t="s">
        <v>453</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5"/>
      <c r="BL11" s="476"/>
      <c r="BM11" s="477"/>
      <c r="BN11" s="477"/>
      <c r="BO11" s="477"/>
      <c r="BP11" s="477"/>
      <c r="BQ11" s="477"/>
      <c r="BR11" s="477"/>
      <c r="BS11" s="477"/>
      <c r="BT11" s="477"/>
      <c r="BU11" s="477"/>
      <c r="BV11" s="477"/>
      <c r="BW11" s="477"/>
      <c r="BX11" s="477"/>
      <c r="BY11" s="477"/>
      <c r="BZ11" s="477"/>
      <c r="CA11" s="478"/>
      <c r="CB11" s="473">
        <v>5</v>
      </c>
      <c r="CC11" s="474"/>
      <c r="CD11" s="474"/>
      <c r="CE11" s="474"/>
      <c r="CF11" s="474"/>
      <c r="CG11" s="474"/>
      <c r="CH11" s="474"/>
      <c r="CI11" s="474"/>
      <c r="CJ11" s="474"/>
      <c r="CK11" s="474"/>
      <c r="CL11" s="474"/>
      <c r="CM11" s="474"/>
      <c r="CN11" s="474"/>
      <c r="CO11" s="475"/>
      <c r="CP11" s="459">
        <v>0</v>
      </c>
      <c r="CQ11" s="460"/>
      <c r="CR11" s="460"/>
      <c r="CS11" s="460"/>
      <c r="CT11" s="460"/>
      <c r="CU11" s="460"/>
      <c r="CV11" s="460"/>
      <c r="CW11" s="460"/>
      <c r="CX11" s="460"/>
      <c r="CY11" s="460"/>
      <c r="CZ11" s="460"/>
      <c r="DA11" s="460"/>
      <c r="DB11" s="460"/>
      <c r="DC11" s="460"/>
      <c r="DD11" s="460"/>
      <c r="DE11" s="460"/>
      <c r="DF11" s="460"/>
      <c r="DG11" s="460"/>
      <c r="DH11" s="460"/>
      <c r="DI11" s="460"/>
      <c r="DJ11" s="461"/>
      <c r="DK11" s="88">
        <v>0</v>
      </c>
      <c r="DL11" s="88">
        <v>0</v>
      </c>
      <c r="DM11" s="88">
        <v>0</v>
      </c>
    </row>
    <row r="12" spans="1:117" s="72" customFormat="1" ht="60.75" customHeight="1" x14ac:dyDescent="0.2">
      <c r="A12" s="433" t="s">
        <v>11</v>
      </c>
      <c r="B12" s="465"/>
      <c r="C12" s="465"/>
      <c r="D12" s="465"/>
      <c r="E12" s="466"/>
      <c r="F12" s="467" t="s">
        <v>454</v>
      </c>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9"/>
      <c r="BL12" s="476"/>
      <c r="BM12" s="477"/>
      <c r="BN12" s="477"/>
      <c r="BO12" s="477"/>
      <c r="BP12" s="477"/>
      <c r="BQ12" s="477"/>
      <c r="BR12" s="477"/>
      <c r="BS12" s="477"/>
      <c r="BT12" s="477"/>
      <c r="BU12" s="477"/>
      <c r="BV12" s="477"/>
      <c r="BW12" s="477"/>
      <c r="BX12" s="477"/>
      <c r="BY12" s="477"/>
      <c r="BZ12" s="477"/>
      <c r="CA12" s="478"/>
      <c r="CB12" s="480"/>
      <c r="CC12" s="481"/>
      <c r="CD12" s="481"/>
      <c r="CE12" s="481"/>
      <c r="CF12" s="481"/>
      <c r="CG12" s="481"/>
      <c r="CH12" s="481"/>
      <c r="CI12" s="481"/>
      <c r="CJ12" s="481"/>
      <c r="CK12" s="481"/>
      <c r="CL12" s="481"/>
      <c r="CM12" s="481"/>
      <c r="CN12" s="481"/>
      <c r="CO12" s="482"/>
      <c r="CP12" s="470">
        <f>SUM(CP13:DJ15)</f>
        <v>50000</v>
      </c>
      <c r="CQ12" s="471"/>
      <c r="CR12" s="471"/>
      <c r="CS12" s="471"/>
      <c r="CT12" s="471"/>
      <c r="CU12" s="471"/>
      <c r="CV12" s="471"/>
      <c r="CW12" s="471"/>
      <c r="CX12" s="471"/>
      <c r="CY12" s="471"/>
      <c r="CZ12" s="471"/>
      <c r="DA12" s="471"/>
      <c r="DB12" s="471"/>
      <c r="DC12" s="471"/>
      <c r="DD12" s="471"/>
      <c r="DE12" s="471"/>
      <c r="DF12" s="471"/>
      <c r="DG12" s="471"/>
      <c r="DH12" s="471"/>
      <c r="DI12" s="471"/>
      <c r="DJ12" s="472"/>
      <c r="DK12" s="98">
        <f>SUM(DK13:DK15)</f>
        <v>0</v>
      </c>
      <c r="DL12" s="98">
        <f>SUM(DL13:DL15)</f>
        <v>0</v>
      </c>
      <c r="DM12" s="98">
        <f>SUM(DM13:DM15)</f>
        <v>50000</v>
      </c>
    </row>
    <row r="13" spans="1:117" s="72" customFormat="1" ht="15" customHeight="1" x14ac:dyDescent="0.2">
      <c r="A13" s="484" t="s">
        <v>393</v>
      </c>
      <c r="B13" s="485"/>
      <c r="C13" s="485"/>
      <c r="D13" s="485"/>
      <c r="E13" s="486"/>
      <c r="F13" s="458" t="s">
        <v>461</v>
      </c>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5"/>
      <c r="BL13" s="476"/>
      <c r="BM13" s="477"/>
      <c r="BN13" s="477"/>
      <c r="BO13" s="477"/>
      <c r="BP13" s="477"/>
      <c r="BQ13" s="477"/>
      <c r="BR13" s="477"/>
      <c r="BS13" s="477"/>
      <c r="BT13" s="477"/>
      <c r="BU13" s="477"/>
      <c r="BV13" s="477"/>
      <c r="BW13" s="477"/>
      <c r="BX13" s="477"/>
      <c r="BY13" s="477"/>
      <c r="BZ13" s="477"/>
      <c r="CA13" s="478"/>
      <c r="CB13" s="473">
        <v>4</v>
      </c>
      <c r="CC13" s="474"/>
      <c r="CD13" s="474"/>
      <c r="CE13" s="474"/>
      <c r="CF13" s="474"/>
      <c r="CG13" s="474"/>
      <c r="CH13" s="474"/>
      <c r="CI13" s="474"/>
      <c r="CJ13" s="474"/>
      <c r="CK13" s="474"/>
      <c r="CL13" s="474"/>
      <c r="CM13" s="474"/>
      <c r="CN13" s="474"/>
      <c r="CO13" s="475"/>
      <c r="CP13" s="459">
        <v>4000</v>
      </c>
      <c r="CQ13" s="460"/>
      <c r="CR13" s="460"/>
      <c r="CS13" s="460"/>
      <c r="CT13" s="460"/>
      <c r="CU13" s="460"/>
      <c r="CV13" s="460"/>
      <c r="CW13" s="460"/>
      <c r="CX13" s="460"/>
      <c r="CY13" s="460"/>
      <c r="CZ13" s="460"/>
      <c r="DA13" s="460"/>
      <c r="DB13" s="460"/>
      <c r="DC13" s="460"/>
      <c r="DD13" s="460"/>
      <c r="DE13" s="460"/>
      <c r="DF13" s="460"/>
      <c r="DG13" s="460"/>
      <c r="DH13" s="460"/>
      <c r="DI13" s="460"/>
      <c r="DJ13" s="461"/>
      <c r="DK13" s="88">
        <v>0</v>
      </c>
      <c r="DL13" s="88">
        <v>0</v>
      </c>
      <c r="DM13" s="88">
        <f t="shared" ref="DM13:DM15" si="1">CP13-DK13-DL13</f>
        <v>4000</v>
      </c>
    </row>
    <row r="14" spans="1:117" s="72" customFormat="1" ht="12.75" x14ac:dyDescent="0.2">
      <c r="A14" s="484" t="s">
        <v>395</v>
      </c>
      <c r="B14" s="485"/>
      <c r="C14" s="485"/>
      <c r="D14" s="485"/>
      <c r="E14" s="486"/>
      <c r="F14" s="458" t="s">
        <v>469</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5"/>
      <c r="BL14" s="476"/>
      <c r="BM14" s="477"/>
      <c r="BN14" s="477"/>
      <c r="BO14" s="477"/>
      <c r="BP14" s="477"/>
      <c r="BQ14" s="477"/>
      <c r="BR14" s="477"/>
      <c r="BS14" s="477"/>
      <c r="BT14" s="477"/>
      <c r="BU14" s="477"/>
      <c r="BV14" s="477"/>
      <c r="BW14" s="477"/>
      <c r="BX14" s="477"/>
      <c r="BY14" s="477"/>
      <c r="BZ14" s="477"/>
      <c r="CA14" s="478"/>
      <c r="CB14" s="473">
        <v>5</v>
      </c>
      <c r="CC14" s="474"/>
      <c r="CD14" s="474"/>
      <c r="CE14" s="474"/>
      <c r="CF14" s="474"/>
      <c r="CG14" s="474"/>
      <c r="CH14" s="474"/>
      <c r="CI14" s="474"/>
      <c r="CJ14" s="474"/>
      <c r="CK14" s="474"/>
      <c r="CL14" s="474"/>
      <c r="CM14" s="474"/>
      <c r="CN14" s="474"/>
      <c r="CO14" s="475"/>
      <c r="CP14" s="459">
        <v>15000</v>
      </c>
      <c r="CQ14" s="460"/>
      <c r="CR14" s="460"/>
      <c r="CS14" s="460"/>
      <c r="CT14" s="460"/>
      <c r="CU14" s="460"/>
      <c r="CV14" s="460"/>
      <c r="CW14" s="460"/>
      <c r="CX14" s="460"/>
      <c r="CY14" s="460"/>
      <c r="CZ14" s="460"/>
      <c r="DA14" s="460"/>
      <c r="DB14" s="460"/>
      <c r="DC14" s="460"/>
      <c r="DD14" s="460"/>
      <c r="DE14" s="460"/>
      <c r="DF14" s="460"/>
      <c r="DG14" s="460"/>
      <c r="DH14" s="460"/>
      <c r="DI14" s="460"/>
      <c r="DJ14" s="461"/>
      <c r="DK14" s="88">
        <v>0</v>
      </c>
      <c r="DL14" s="88">
        <v>0</v>
      </c>
      <c r="DM14" s="88">
        <f t="shared" si="1"/>
        <v>15000</v>
      </c>
    </row>
    <row r="15" spans="1:117" s="72" customFormat="1" ht="15" customHeight="1" x14ac:dyDescent="0.2">
      <c r="A15" s="483" t="s">
        <v>397</v>
      </c>
      <c r="B15" s="483"/>
      <c r="C15" s="483"/>
      <c r="D15" s="483"/>
      <c r="E15" s="484"/>
      <c r="F15" s="458" t="s">
        <v>474</v>
      </c>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5"/>
      <c r="BL15" s="479"/>
      <c r="BM15" s="441"/>
      <c r="BN15" s="441"/>
      <c r="BO15" s="441"/>
      <c r="BP15" s="441"/>
      <c r="BQ15" s="441"/>
      <c r="BR15" s="441"/>
      <c r="BS15" s="441"/>
      <c r="BT15" s="441"/>
      <c r="BU15" s="441"/>
      <c r="BV15" s="441"/>
      <c r="BW15" s="441"/>
      <c r="BX15" s="441"/>
      <c r="BY15" s="441"/>
      <c r="BZ15" s="441"/>
      <c r="CA15" s="442"/>
      <c r="CB15" s="473">
        <v>1</v>
      </c>
      <c r="CC15" s="474"/>
      <c r="CD15" s="474"/>
      <c r="CE15" s="474"/>
      <c r="CF15" s="474"/>
      <c r="CG15" s="474"/>
      <c r="CH15" s="474"/>
      <c r="CI15" s="474"/>
      <c r="CJ15" s="474"/>
      <c r="CK15" s="474"/>
      <c r="CL15" s="474"/>
      <c r="CM15" s="474"/>
      <c r="CN15" s="474"/>
      <c r="CO15" s="475"/>
      <c r="CP15" s="459">
        <v>31000</v>
      </c>
      <c r="CQ15" s="460"/>
      <c r="CR15" s="460"/>
      <c r="CS15" s="460"/>
      <c r="CT15" s="460"/>
      <c r="CU15" s="460"/>
      <c r="CV15" s="460"/>
      <c r="CW15" s="460"/>
      <c r="CX15" s="460"/>
      <c r="CY15" s="460"/>
      <c r="CZ15" s="460"/>
      <c r="DA15" s="460"/>
      <c r="DB15" s="460"/>
      <c r="DC15" s="460"/>
      <c r="DD15" s="460"/>
      <c r="DE15" s="460"/>
      <c r="DF15" s="460"/>
      <c r="DG15" s="460"/>
      <c r="DH15" s="460"/>
      <c r="DI15" s="460"/>
      <c r="DJ15" s="461"/>
      <c r="DK15" s="88">
        <v>0</v>
      </c>
      <c r="DL15" s="88">
        <v>0</v>
      </c>
      <c r="DM15" s="88">
        <f t="shared" si="1"/>
        <v>31000</v>
      </c>
    </row>
    <row r="16" spans="1:117" s="72" customFormat="1" ht="15" hidden="1" customHeight="1" x14ac:dyDescent="0.2">
      <c r="A16" s="430"/>
      <c r="B16" s="456"/>
      <c r="C16" s="456"/>
      <c r="D16" s="456"/>
      <c r="E16" s="457"/>
      <c r="F16" s="458"/>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5"/>
      <c r="BL16" s="459"/>
      <c r="BM16" s="460"/>
      <c r="BN16" s="460"/>
      <c r="BO16" s="460"/>
      <c r="BP16" s="460"/>
      <c r="BQ16" s="460"/>
      <c r="BR16" s="460"/>
      <c r="BS16" s="460"/>
      <c r="BT16" s="460"/>
      <c r="BU16" s="460"/>
      <c r="BV16" s="460"/>
      <c r="BW16" s="460"/>
      <c r="BX16" s="460"/>
      <c r="BY16" s="460"/>
      <c r="BZ16" s="460"/>
      <c r="CA16" s="461"/>
      <c r="CB16" s="459"/>
      <c r="CC16" s="460"/>
      <c r="CD16" s="460"/>
      <c r="CE16" s="460"/>
      <c r="CF16" s="460"/>
      <c r="CG16" s="460"/>
      <c r="CH16" s="460"/>
      <c r="CI16" s="460"/>
      <c r="CJ16" s="460"/>
      <c r="CK16" s="460"/>
      <c r="CL16" s="460"/>
      <c r="CM16" s="460"/>
      <c r="CN16" s="460"/>
      <c r="CO16" s="461"/>
      <c r="CP16" s="459"/>
      <c r="CQ16" s="460"/>
      <c r="CR16" s="460"/>
      <c r="CS16" s="460"/>
      <c r="CT16" s="460"/>
      <c r="CU16" s="460"/>
      <c r="CV16" s="460"/>
      <c r="CW16" s="460"/>
      <c r="CX16" s="460"/>
      <c r="CY16" s="460"/>
      <c r="CZ16" s="460"/>
      <c r="DA16" s="460"/>
      <c r="DB16" s="460"/>
      <c r="DC16" s="460"/>
      <c r="DD16" s="460"/>
      <c r="DE16" s="460"/>
      <c r="DF16" s="460"/>
      <c r="DG16" s="460"/>
      <c r="DH16" s="460"/>
      <c r="DI16" s="460"/>
      <c r="DJ16" s="461"/>
      <c r="DK16" s="88"/>
      <c r="DL16" s="88"/>
      <c r="DM16" s="88">
        <f t="shared" ref="DM16:DM31" si="2">CP16-DK16</f>
        <v>0</v>
      </c>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5"/>
      <c r="BL17" s="459"/>
      <c r="BM17" s="460"/>
      <c r="BN17" s="460"/>
      <c r="BO17" s="460"/>
      <c r="BP17" s="460"/>
      <c r="BQ17" s="460"/>
      <c r="BR17" s="460"/>
      <c r="BS17" s="460"/>
      <c r="BT17" s="460"/>
      <c r="BU17" s="460"/>
      <c r="BV17" s="460"/>
      <c r="BW17" s="460"/>
      <c r="BX17" s="460"/>
      <c r="BY17" s="460"/>
      <c r="BZ17" s="460"/>
      <c r="CA17" s="461"/>
      <c r="CB17" s="459"/>
      <c r="CC17" s="460"/>
      <c r="CD17" s="460"/>
      <c r="CE17" s="460"/>
      <c r="CF17" s="460"/>
      <c r="CG17" s="460"/>
      <c r="CH17" s="460"/>
      <c r="CI17" s="460"/>
      <c r="CJ17" s="460"/>
      <c r="CK17" s="460"/>
      <c r="CL17" s="460"/>
      <c r="CM17" s="460"/>
      <c r="CN17" s="460"/>
      <c r="CO17" s="461"/>
      <c r="CP17" s="459"/>
      <c r="CQ17" s="460"/>
      <c r="CR17" s="460"/>
      <c r="CS17" s="460"/>
      <c r="CT17" s="460"/>
      <c r="CU17" s="460"/>
      <c r="CV17" s="460"/>
      <c r="CW17" s="460"/>
      <c r="CX17" s="460"/>
      <c r="CY17" s="460"/>
      <c r="CZ17" s="460"/>
      <c r="DA17" s="460"/>
      <c r="DB17" s="460"/>
      <c r="DC17" s="460"/>
      <c r="DD17" s="460"/>
      <c r="DE17" s="460"/>
      <c r="DF17" s="460"/>
      <c r="DG17" s="460"/>
      <c r="DH17" s="460"/>
      <c r="DI17" s="460"/>
      <c r="DJ17" s="461"/>
      <c r="DK17" s="88"/>
      <c r="DL17" s="88"/>
      <c r="DM17" s="88">
        <f t="shared" si="2"/>
        <v>0</v>
      </c>
    </row>
    <row r="18" spans="1:117" s="72" customFormat="1" ht="15" hidden="1" customHeight="1" x14ac:dyDescent="0.2">
      <c r="A18" s="430"/>
      <c r="B18" s="456"/>
      <c r="C18" s="456"/>
      <c r="D18" s="456"/>
      <c r="E18" s="457"/>
      <c r="F18" s="458"/>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5"/>
      <c r="BL18" s="459"/>
      <c r="BM18" s="460"/>
      <c r="BN18" s="460"/>
      <c r="BO18" s="460"/>
      <c r="BP18" s="460"/>
      <c r="BQ18" s="460"/>
      <c r="BR18" s="460"/>
      <c r="BS18" s="460"/>
      <c r="BT18" s="460"/>
      <c r="BU18" s="460"/>
      <c r="BV18" s="460"/>
      <c r="BW18" s="460"/>
      <c r="BX18" s="460"/>
      <c r="BY18" s="460"/>
      <c r="BZ18" s="460"/>
      <c r="CA18" s="461"/>
      <c r="CB18" s="459"/>
      <c r="CC18" s="460"/>
      <c r="CD18" s="460"/>
      <c r="CE18" s="460"/>
      <c r="CF18" s="460"/>
      <c r="CG18" s="460"/>
      <c r="CH18" s="460"/>
      <c r="CI18" s="460"/>
      <c r="CJ18" s="460"/>
      <c r="CK18" s="460"/>
      <c r="CL18" s="460"/>
      <c r="CM18" s="460"/>
      <c r="CN18" s="460"/>
      <c r="CO18" s="461"/>
      <c r="CP18" s="459"/>
      <c r="CQ18" s="460"/>
      <c r="CR18" s="460"/>
      <c r="CS18" s="460"/>
      <c r="CT18" s="460"/>
      <c r="CU18" s="460"/>
      <c r="CV18" s="460"/>
      <c r="CW18" s="460"/>
      <c r="CX18" s="460"/>
      <c r="CY18" s="460"/>
      <c r="CZ18" s="460"/>
      <c r="DA18" s="460"/>
      <c r="DB18" s="460"/>
      <c r="DC18" s="460"/>
      <c r="DD18" s="460"/>
      <c r="DE18" s="460"/>
      <c r="DF18" s="460"/>
      <c r="DG18" s="460"/>
      <c r="DH18" s="460"/>
      <c r="DI18" s="460"/>
      <c r="DJ18" s="461"/>
      <c r="DK18" s="88"/>
      <c r="DL18" s="88"/>
      <c r="DM18" s="88">
        <f t="shared" si="2"/>
        <v>0</v>
      </c>
    </row>
    <row r="19" spans="1:117" s="72" customFormat="1" ht="15" hidden="1" customHeight="1" x14ac:dyDescent="0.2">
      <c r="A19" s="430"/>
      <c r="B19" s="456"/>
      <c r="C19" s="456"/>
      <c r="D19" s="456"/>
      <c r="E19" s="457"/>
      <c r="F19" s="458"/>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5"/>
      <c r="BL19" s="459"/>
      <c r="BM19" s="460"/>
      <c r="BN19" s="460"/>
      <c r="BO19" s="460"/>
      <c r="BP19" s="460"/>
      <c r="BQ19" s="460"/>
      <c r="BR19" s="460"/>
      <c r="BS19" s="460"/>
      <c r="BT19" s="460"/>
      <c r="BU19" s="460"/>
      <c r="BV19" s="460"/>
      <c r="BW19" s="460"/>
      <c r="BX19" s="460"/>
      <c r="BY19" s="460"/>
      <c r="BZ19" s="460"/>
      <c r="CA19" s="461"/>
      <c r="CB19" s="459"/>
      <c r="CC19" s="460"/>
      <c r="CD19" s="460"/>
      <c r="CE19" s="460"/>
      <c r="CF19" s="460"/>
      <c r="CG19" s="460"/>
      <c r="CH19" s="460"/>
      <c r="CI19" s="460"/>
      <c r="CJ19" s="460"/>
      <c r="CK19" s="460"/>
      <c r="CL19" s="460"/>
      <c r="CM19" s="460"/>
      <c r="CN19" s="460"/>
      <c r="CO19" s="461"/>
      <c r="CP19" s="459"/>
      <c r="CQ19" s="460"/>
      <c r="CR19" s="460"/>
      <c r="CS19" s="460"/>
      <c r="CT19" s="460"/>
      <c r="CU19" s="460"/>
      <c r="CV19" s="460"/>
      <c r="CW19" s="460"/>
      <c r="CX19" s="460"/>
      <c r="CY19" s="460"/>
      <c r="CZ19" s="460"/>
      <c r="DA19" s="460"/>
      <c r="DB19" s="460"/>
      <c r="DC19" s="460"/>
      <c r="DD19" s="460"/>
      <c r="DE19" s="460"/>
      <c r="DF19" s="460"/>
      <c r="DG19" s="460"/>
      <c r="DH19" s="460"/>
      <c r="DI19" s="460"/>
      <c r="DJ19" s="461"/>
      <c r="DK19" s="88"/>
      <c r="DL19" s="88"/>
      <c r="DM19" s="88">
        <f t="shared" si="2"/>
        <v>0</v>
      </c>
    </row>
    <row r="20" spans="1:117" s="72" customFormat="1" ht="15" hidden="1" customHeight="1" x14ac:dyDescent="0.2">
      <c r="A20" s="430"/>
      <c r="B20" s="456"/>
      <c r="C20" s="456"/>
      <c r="D20" s="456"/>
      <c r="E20" s="457"/>
      <c r="F20" s="458"/>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5"/>
      <c r="BL20" s="459"/>
      <c r="BM20" s="460"/>
      <c r="BN20" s="460"/>
      <c r="BO20" s="460"/>
      <c r="BP20" s="460"/>
      <c r="BQ20" s="460"/>
      <c r="BR20" s="460"/>
      <c r="BS20" s="460"/>
      <c r="BT20" s="460"/>
      <c r="BU20" s="460"/>
      <c r="BV20" s="460"/>
      <c r="BW20" s="460"/>
      <c r="BX20" s="460"/>
      <c r="BY20" s="460"/>
      <c r="BZ20" s="460"/>
      <c r="CA20" s="461"/>
      <c r="CB20" s="459"/>
      <c r="CC20" s="460"/>
      <c r="CD20" s="460"/>
      <c r="CE20" s="460"/>
      <c r="CF20" s="460"/>
      <c r="CG20" s="460"/>
      <c r="CH20" s="460"/>
      <c r="CI20" s="460"/>
      <c r="CJ20" s="460"/>
      <c r="CK20" s="460"/>
      <c r="CL20" s="460"/>
      <c r="CM20" s="460"/>
      <c r="CN20" s="460"/>
      <c r="CO20" s="461"/>
      <c r="CP20" s="459"/>
      <c r="CQ20" s="460"/>
      <c r="CR20" s="460"/>
      <c r="CS20" s="460"/>
      <c r="CT20" s="460"/>
      <c r="CU20" s="460"/>
      <c r="CV20" s="460"/>
      <c r="CW20" s="460"/>
      <c r="CX20" s="460"/>
      <c r="CY20" s="460"/>
      <c r="CZ20" s="460"/>
      <c r="DA20" s="460"/>
      <c r="DB20" s="460"/>
      <c r="DC20" s="460"/>
      <c r="DD20" s="460"/>
      <c r="DE20" s="460"/>
      <c r="DF20" s="460"/>
      <c r="DG20" s="460"/>
      <c r="DH20" s="460"/>
      <c r="DI20" s="460"/>
      <c r="DJ20" s="461"/>
      <c r="DK20" s="88"/>
      <c r="DL20" s="88"/>
      <c r="DM20" s="88">
        <f t="shared" si="2"/>
        <v>0</v>
      </c>
    </row>
    <row r="21" spans="1:117" s="72" customFormat="1" ht="15" hidden="1" customHeight="1" x14ac:dyDescent="0.2">
      <c r="A21" s="430"/>
      <c r="B21" s="456"/>
      <c r="C21" s="456"/>
      <c r="D21" s="456"/>
      <c r="E21" s="457"/>
      <c r="F21" s="458"/>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5"/>
      <c r="BL21" s="459"/>
      <c r="BM21" s="460"/>
      <c r="BN21" s="460"/>
      <c r="BO21" s="460"/>
      <c r="BP21" s="460"/>
      <c r="BQ21" s="460"/>
      <c r="BR21" s="460"/>
      <c r="BS21" s="460"/>
      <c r="BT21" s="460"/>
      <c r="BU21" s="460"/>
      <c r="BV21" s="460"/>
      <c r="BW21" s="460"/>
      <c r="BX21" s="460"/>
      <c r="BY21" s="460"/>
      <c r="BZ21" s="460"/>
      <c r="CA21" s="461"/>
      <c r="CB21" s="459"/>
      <c r="CC21" s="460"/>
      <c r="CD21" s="460"/>
      <c r="CE21" s="460"/>
      <c r="CF21" s="460"/>
      <c r="CG21" s="460"/>
      <c r="CH21" s="460"/>
      <c r="CI21" s="460"/>
      <c r="CJ21" s="460"/>
      <c r="CK21" s="460"/>
      <c r="CL21" s="460"/>
      <c r="CM21" s="460"/>
      <c r="CN21" s="460"/>
      <c r="CO21" s="461"/>
      <c r="CP21" s="459"/>
      <c r="CQ21" s="460"/>
      <c r="CR21" s="460"/>
      <c r="CS21" s="460"/>
      <c r="CT21" s="460"/>
      <c r="CU21" s="460"/>
      <c r="CV21" s="460"/>
      <c r="CW21" s="460"/>
      <c r="CX21" s="460"/>
      <c r="CY21" s="460"/>
      <c r="CZ21" s="460"/>
      <c r="DA21" s="460"/>
      <c r="DB21" s="460"/>
      <c r="DC21" s="460"/>
      <c r="DD21" s="460"/>
      <c r="DE21" s="460"/>
      <c r="DF21" s="460"/>
      <c r="DG21" s="460"/>
      <c r="DH21" s="460"/>
      <c r="DI21" s="460"/>
      <c r="DJ21" s="461"/>
      <c r="DK21" s="88"/>
      <c r="DL21" s="88"/>
      <c r="DM21" s="88">
        <f t="shared" si="2"/>
        <v>0</v>
      </c>
    </row>
    <row r="22" spans="1:117" s="72" customFormat="1" ht="15" hidden="1" customHeight="1" x14ac:dyDescent="0.2">
      <c r="A22" s="430"/>
      <c r="B22" s="456"/>
      <c r="C22" s="456"/>
      <c r="D22" s="456"/>
      <c r="E22" s="457"/>
      <c r="F22" s="458"/>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5"/>
      <c r="BL22" s="459"/>
      <c r="BM22" s="460"/>
      <c r="BN22" s="460"/>
      <c r="BO22" s="460"/>
      <c r="BP22" s="460"/>
      <c r="BQ22" s="460"/>
      <c r="BR22" s="460"/>
      <c r="BS22" s="460"/>
      <c r="BT22" s="460"/>
      <c r="BU22" s="460"/>
      <c r="BV22" s="460"/>
      <c r="BW22" s="460"/>
      <c r="BX22" s="460"/>
      <c r="BY22" s="460"/>
      <c r="BZ22" s="460"/>
      <c r="CA22" s="461"/>
      <c r="CB22" s="459"/>
      <c r="CC22" s="460"/>
      <c r="CD22" s="460"/>
      <c r="CE22" s="460"/>
      <c r="CF22" s="460"/>
      <c r="CG22" s="460"/>
      <c r="CH22" s="460"/>
      <c r="CI22" s="460"/>
      <c r="CJ22" s="460"/>
      <c r="CK22" s="460"/>
      <c r="CL22" s="460"/>
      <c r="CM22" s="460"/>
      <c r="CN22" s="460"/>
      <c r="CO22" s="461"/>
      <c r="CP22" s="459"/>
      <c r="CQ22" s="460"/>
      <c r="CR22" s="460"/>
      <c r="CS22" s="460"/>
      <c r="CT22" s="460"/>
      <c r="CU22" s="460"/>
      <c r="CV22" s="460"/>
      <c r="CW22" s="460"/>
      <c r="CX22" s="460"/>
      <c r="CY22" s="460"/>
      <c r="CZ22" s="460"/>
      <c r="DA22" s="460"/>
      <c r="DB22" s="460"/>
      <c r="DC22" s="460"/>
      <c r="DD22" s="460"/>
      <c r="DE22" s="460"/>
      <c r="DF22" s="460"/>
      <c r="DG22" s="460"/>
      <c r="DH22" s="460"/>
      <c r="DI22" s="460"/>
      <c r="DJ22" s="461"/>
      <c r="DK22" s="88"/>
      <c r="DL22" s="88"/>
      <c r="DM22" s="88">
        <f t="shared" si="2"/>
        <v>0</v>
      </c>
    </row>
    <row r="23" spans="1:117" s="72" customFormat="1" ht="15" hidden="1" customHeight="1" x14ac:dyDescent="0.2">
      <c r="A23" s="430"/>
      <c r="B23" s="456"/>
      <c r="C23" s="456"/>
      <c r="D23" s="456"/>
      <c r="E23" s="457"/>
      <c r="F23" s="458"/>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5"/>
      <c r="BL23" s="459"/>
      <c r="BM23" s="460"/>
      <c r="BN23" s="460"/>
      <c r="BO23" s="460"/>
      <c r="BP23" s="460"/>
      <c r="BQ23" s="460"/>
      <c r="BR23" s="460"/>
      <c r="BS23" s="460"/>
      <c r="BT23" s="460"/>
      <c r="BU23" s="460"/>
      <c r="BV23" s="460"/>
      <c r="BW23" s="460"/>
      <c r="BX23" s="460"/>
      <c r="BY23" s="460"/>
      <c r="BZ23" s="460"/>
      <c r="CA23" s="461"/>
      <c r="CB23" s="459"/>
      <c r="CC23" s="460"/>
      <c r="CD23" s="460"/>
      <c r="CE23" s="460"/>
      <c r="CF23" s="460"/>
      <c r="CG23" s="460"/>
      <c r="CH23" s="460"/>
      <c r="CI23" s="460"/>
      <c r="CJ23" s="460"/>
      <c r="CK23" s="460"/>
      <c r="CL23" s="460"/>
      <c r="CM23" s="460"/>
      <c r="CN23" s="460"/>
      <c r="CO23" s="461"/>
      <c r="CP23" s="459"/>
      <c r="CQ23" s="460"/>
      <c r="CR23" s="460"/>
      <c r="CS23" s="460"/>
      <c r="CT23" s="460"/>
      <c r="CU23" s="460"/>
      <c r="CV23" s="460"/>
      <c r="CW23" s="460"/>
      <c r="CX23" s="460"/>
      <c r="CY23" s="460"/>
      <c r="CZ23" s="460"/>
      <c r="DA23" s="460"/>
      <c r="DB23" s="460"/>
      <c r="DC23" s="460"/>
      <c r="DD23" s="460"/>
      <c r="DE23" s="460"/>
      <c r="DF23" s="460"/>
      <c r="DG23" s="460"/>
      <c r="DH23" s="460"/>
      <c r="DI23" s="460"/>
      <c r="DJ23" s="461"/>
      <c r="DK23" s="88"/>
      <c r="DL23" s="88"/>
      <c r="DM23" s="88">
        <f t="shared" si="2"/>
        <v>0</v>
      </c>
    </row>
    <row r="24" spans="1:117" s="72" customFormat="1" ht="15" hidden="1" customHeight="1" x14ac:dyDescent="0.2">
      <c r="A24" s="430"/>
      <c r="B24" s="456"/>
      <c r="C24" s="456"/>
      <c r="D24" s="456"/>
      <c r="E24" s="457"/>
      <c r="F24" s="458"/>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5"/>
      <c r="BL24" s="459"/>
      <c r="BM24" s="460"/>
      <c r="BN24" s="460"/>
      <c r="BO24" s="460"/>
      <c r="BP24" s="460"/>
      <c r="BQ24" s="460"/>
      <c r="BR24" s="460"/>
      <c r="BS24" s="460"/>
      <c r="BT24" s="460"/>
      <c r="BU24" s="460"/>
      <c r="BV24" s="460"/>
      <c r="BW24" s="460"/>
      <c r="BX24" s="460"/>
      <c r="BY24" s="460"/>
      <c r="BZ24" s="460"/>
      <c r="CA24" s="461"/>
      <c r="CB24" s="459"/>
      <c r="CC24" s="460"/>
      <c r="CD24" s="460"/>
      <c r="CE24" s="460"/>
      <c r="CF24" s="460"/>
      <c r="CG24" s="460"/>
      <c r="CH24" s="460"/>
      <c r="CI24" s="460"/>
      <c r="CJ24" s="460"/>
      <c r="CK24" s="460"/>
      <c r="CL24" s="460"/>
      <c r="CM24" s="460"/>
      <c r="CN24" s="460"/>
      <c r="CO24" s="461"/>
      <c r="CP24" s="459"/>
      <c r="CQ24" s="460"/>
      <c r="CR24" s="460"/>
      <c r="CS24" s="460"/>
      <c r="CT24" s="460"/>
      <c r="CU24" s="460"/>
      <c r="CV24" s="460"/>
      <c r="CW24" s="460"/>
      <c r="CX24" s="460"/>
      <c r="CY24" s="460"/>
      <c r="CZ24" s="460"/>
      <c r="DA24" s="460"/>
      <c r="DB24" s="460"/>
      <c r="DC24" s="460"/>
      <c r="DD24" s="460"/>
      <c r="DE24" s="460"/>
      <c r="DF24" s="460"/>
      <c r="DG24" s="460"/>
      <c r="DH24" s="460"/>
      <c r="DI24" s="460"/>
      <c r="DJ24" s="461"/>
      <c r="DK24" s="88"/>
      <c r="DL24" s="88"/>
      <c r="DM24" s="88">
        <f t="shared" si="2"/>
        <v>0</v>
      </c>
    </row>
    <row r="25" spans="1:117" s="72" customFormat="1" ht="15" hidden="1" customHeight="1" x14ac:dyDescent="0.2">
      <c r="A25" s="430"/>
      <c r="B25" s="456"/>
      <c r="C25" s="456"/>
      <c r="D25" s="456"/>
      <c r="E25" s="457"/>
      <c r="F25" s="458"/>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5"/>
      <c r="BL25" s="459"/>
      <c r="BM25" s="460"/>
      <c r="BN25" s="460"/>
      <c r="BO25" s="460"/>
      <c r="BP25" s="460"/>
      <c r="BQ25" s="460"/>
      <c r="BR25" s="460"/>
      <c r="BS25" s="460"/>
      <c r="BT25" s="460"/>
      <c r="BU25" s="460"/>
      <c r="BV25" s="460"/>
      <c r="BW25" s="460"/>
      <c r="BX25" s="460"/>
      <c r="BY25" s="460"/>
      <c r="BZ25" s="460"/>
      <c r="CA25" s="461"/>
      <c r="CB25" s="459"/>
      <c r="CC25" s="460"/>
      <c r="CD25" s="460"/>
      <c r="CE25" s="460"/>
      <c r="CF25" s="460"/>
      <c r="CG25" s="460"/>
      <c r="CH25" s="460"/>
      <c r="CI25" s="460"/>
      <c r="CJ25" s="460"/>
      <c r="CK25" s="460"/>
      <c r="CL25" s="460"/>
      <c r="CM25" s="460"/>
      <c r="CN25" s="460"/>
      <c r="CO25" s="461"/>
      <c r="CP25" s="459"/>
      <c r="CQ25" s="460"/>
      <c r="CR25" s="460"/>
      <c r="CS25" s="460"/>
      <c r="CT25" s="460"/>
      <c r="CU25" s="460"/>
      <c r="CV25" s="460"/>
      <c r="CW25" s="460"/>
      <c r="CX25" s="460"/>
      <c r="CY25" s="460"/>
      <c r="CZ25" s="460"/>
      <c r="DA25" s="460"/>
      <c r="DB25" s="460"/>
      <c r="DC25" s="460"/>
      <c r="DD25" s="460"/>
      <c r="DE25" s="460"/>
      <c r="DF25" s="460"/>
      <c r="DG25" s="460"/>
      <c r="DH25" s="460"/>
      <c r="DI25" s="460"/>
      <c r="DJ25" s="461"/>
      <c r="DK25" s="88"/>
      <c r="DL25" s="88"/>
      <c r="DM25" s="88">
        <f t="shared" si="2"/>
        <v>0</v>
      </c>
    </row>
    <row r="26" spans="1:117" s="72" customFormat="1" ht="15" hidden="1" customHeight="1" x14ac:dyDescent="0.2">
      <c r="A26" s="430"/>
      <c r="B26" s="456"/>
      <c r="C26" s="456"/>
      <c r="D26" s="456"/>
      <c r="E26" s="457"/>
      <c r="F26" s="458"/>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5"/>
      <c r="BL26" s="459"/>
      <c r="BM26" s="460"/>
      <c r="BN26" s="460"/>
      <c r="BO26" s="460"/>
      <c r="BP26" s="460"/>
      <c r="BQ26" s="460"/>
      <c r="BR26" s="460"/>
      <c r="BS26" s="460"/>
      <c r="BT26" s="460"/>
      <c r="BU26" s="460"/>
      <c r="BV26" s="460"/>
      <c r="BW26" s="460"/>
      <c r="BX26" s="460"/>
      <c r="BY26" s="460"/>
      <c r="BZ26" s="460"/>
      <c r="CA26" s="461"/>
      <c r="CB26" s="459"/>
      <c r="CC26" s="460"/>
      <c r="CD26" s="460"/>
      <c r="CE26" s="460"/>
      <c r="CF26" s="460"/>
      <c r="CG26" s="460"/>
      <c r="CH26" s="460"/>
      <c r="CI26" s="460"/>
      <c r="CJ26" s="460"/>
      <c r="CK26" s="460"/>
      <c r="CL26" s="460"/>
      <c r="CM26" s="460"/>
      <c r="CN26" s="460"/>
      <c r="CO26" s="461"/>
      <c r="CP26" s="459"/>
      <c r="CQ26" s="460"/>
      <c r="CR26" s="460"/>
      <c r="CS26" s="460"/>
      <c r="CT26" s="460"/>
      <c r="CU26" s="460"/>
      <c r="CV26" s="460"/>
      <c r="CW26" s="460"/>
      <c r="CX26" s="460"/>
      <c r="CY26" s="460"/>
      <c r="CZ26" s="460"/>
      <c r="DA26" s="460"/>
      <c r="DB26" s="460"/>
      <c r="DC26" s="460"/>
      <c r="DD26" s="460"/>
      <c r="DE26" s="460"/>
      <c r="DF26" s="460"/>
      <c r="DG26" s="460"/>
      <c r="DH26" s="460"/>
      <c r="DI26" s="460"/>
      <c r="DJ26" s="461"/>
      <c r="DK26" s="88"/>
      <c r="DL26" s="88"/>
      <c r="DM26" s="88">
        <f t="shared" si="2"/>
        <v>0</v>
      </c>
    </row>
    <row r="27" spans="1:117" s="72" customFormat="1" ht="15" hidden="1" customHeight="1" x14ac:dyDescent="0.2">
      <c r="A27" s="430"/>
      <c r="B27" s="456"/>
      <c r="C27" s="456"/>
      <c r="D27" s="456"/>
      <c r="E27" s="457"/>
      <c r="F27" s="458"/>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5"/>
      <c r="BL27" s="459"/>
      <c r="BM27" s="460"/>
      <c r="BN27" s="460"/>
      <c r="BO27" s="460"/>
      <c r="BP27" s="460"/>
      <c r="BQ27" s="460"/>
      <c r="BR27" s="460"/>
      <c r="BS27" s="460"/>
      <c r="BT27" s="460"/>
      <c r="BU27" s="460"/>
      <c r="BV27" s="460"/>
      <c r="BW27" s="460"/>
      <c r="BX27" s="460"/>
      <c r="BY27" s="460"/>
      <c r="BZ27" s="460"/>
      <c r="CA27" s="461"/>
      <c r="CB27" s="459"/>
      <c r="CC27" s="460"/>
      <c r="CD27" s="460"/>
      <c r="CE27" s="460"/>
      <c r="CF27" s="460"/>
      <c r="CG27" s="460"/>
      <c r="CH27" s="460"/>
      <c r="CI27" s="460"/>
      <c r="CJ27" s="460"/>
      <c r="CK27" s="460"/>
      <c r="CL27" s="460"/>
      <c r="CM27" s="460"/>
      <c r="CN27" s="460"/>
      <c r="CO27" s="461"/>
      <c r="CP27" s="459"/>
      <c r="CQ27" s="460"/>
      <c r="CR27" s="460"/>
      <c r="CS27" s="460"/>
      <c r="CT27" s="460"/>
      <c r="CU27" s="460"/>
      <c r="CV27" s="460"/>
      <c r="CW27" s="460"/>
      <c r="CX27" s="460"/>
      <c r="CY27" s="460"/>
      <c r="CZ27" s="460"/>
      <c r="DA27" s="460"/>
      <c r="DB27" s="460"/>
      <c r="DC27" s="460"/>
      <c r="DD27" s="460"/>
      <c r="DE27" s="460"/>
      <c r="DF27" s="460"/>
      <c r="DG27" s="460"/>
      <c r="DH27" s="460"/>
      <c r="DI27" s="460"/>
      <c r="DJ27" s="461"/>
      <c r="DK27" s="88"/>
      <c r="DL27" s="88"/>
      <c r="DM27" s="88">
        <f t="shared" si="2"/>
        <v>0</v>
      </c>
    </row>
    <row r="28" spans="1:117" s="72" customFormat="1" ht="15" hidden="1" customHeight="1" x14ac:dyDescent="0.2">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5"/>
      <c r="BL28" s="459"/>
      <c r="BM28" s="460"/>
      <c r="BN28" s="460"/>
      <c r="BO28" s="460"/>
      <c r="BP28" s="460"/>
      <c r="BQ28" s="460"/>
      <c r="BR28" s="460"/>
      <c r="BS28" s="460"/>
      <c r="BT28" s="460"/>
      <c r="BU28" s="460"/>
      <c r="BV28" s="460"/>
      <c r="BW28" s="460"/>
      <c r="BX28" s="460"/>
      <c r="BY28" s="460"/>
      <c r="BZ28" s="460"/>
      <c r="CA28" s="461"/>
      <c r="CB28" s="459"/>
      <c r="CC28" s="460"/>
      <c r="CD28" s="460"/>
      <c r="CE28" s="460"/>
      <c r="CF28" s="460"/>
      <c r="CG28" s="460"/>
      <c r="CH28" s="460"/>
      <c r="CI28" s="460"/>
      <c r="CJ28" s="460"/>
      <c r="CK28" s="460"/>
      <c r="CL28" s="460"/>
      <c r="CM28" s="460"/>
      <c r="CN28" s="460"/>
      <c r="CO28" s="461"/>
      <c r="CP28" s="459"/>
      <c r="CQ28" s="460"/>
      <c r="CR28" s="460"/>
      <c r="CS28" s="460"/>
      <c r="CT28" s="460"/>
      <c r="CU28" s="460"/>
      <c r="CV28" s="460"/>
      <c r="CW28" s="460"/>
      <c r="CX28" s="460"/>
      <c r="CY28" s="460"/>
      <c r="CZ28" s="460"/>
      <c r="DA28" s="460"/>
      <c r="DB28" s="460"/>
      <c r="DC28" s="460"/>
      <c r="DD28" s="460"/>
      <c r="DE28" s="460"/>
      <c r="DF28" s="460"/>
      <c r="DG28" s="460"/>
      <c r="DH28" s="460"/>
      <c r="DI28" s="460"/>
      <c r="DJ28" s="461"/>
      <c r="DK28" s="88"/>
      <c r="DL28" s="88"/>
      <c r="DM28" s="88">
        <f t="shared" si="2"/>
        <v>0</v>
      </c>
    </row>
    <row r="29" spans="1:117" s="72" customFormat="1" ht="15" hidden="1" customHeight="1" x14ac:dyDescent="0.2">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5"/>
      <c r="BL29" s="459"/>
      <c r="BM29" s="460"/>
      <c r="BN29" s="460"/>
      <c r="BO29" s="460"/>
      <c r="BP29" s="460"/>
      <c r="BQ29" s="460"/>
      <c r="BR29" s="460"/>
      <c r="BS29" s="460"/>
      <c r="BT29" s="460"/>
      <c r="BU29" s="460"/>
      <c r="BV29" s="460"/>
      <c r="BW29" s="460"/>
      <c r="BX29" s="460"/>
      <c r="BY29" s="460"/>
      <c r="BZ29" s="460"/>
      <c r="CA29" s="461"/>
      <c r="CB29" s="459"/>
      <c r="CC29" s="460"/>
      <c r="CD29" s="460"/>
      <c r="CE29" s="460"/>
      <c r="CF29" s="460"/>
      <c r="CG29" s="460"/>
      <c r="CH29" s="460"/>
      <c r="CI29" s="460"/>
      <c r="CJ29" s="460"/>
      <c r="CK29" s="460"/>
      <c r="CL29" s="460"/>
      <c r="CM29" s="460"/>
      <c r="CN29" s="460"/>
      <c r="CO29" s="461"/>
      <c r="CP29" s="459"/>
      <c r="CQ29" s="460"/>
      <c r="CR29" s="460"/>
      <c r="CS29" s="460"/>
      <c r="CT29" s="460"/>
      <c r="CU29" s="460"/>
      <c r="CV29" s="460"/>
      <c r="CW29" s="460"/>
      <c r="CX29" s="460"/>
      <c r="CY29" s="460"/>
      <c r="CZ29" s="460"/>
      <c r="DA29" s="460"/>
      <c r="DB29" s="460"/>
      <c r="DC29" s="460"/>
      <c r="DD29" s="460"/>
      <c r="DE29" s="460"/>
      <c r="DF29" s="460"/>
      <c r="DG29" s="460"/>
      <c r="DH29" s="460"/>
      <c r="DI29" s="460"/>
      <c r="DJ29" s="461"/>
      <c r="DK29" s="88"/>
      <c r="DL29" s="88"/>
      <c r="DM29" s="88">
        <f t="shared" si="2"/>
        <v>0</v>
      </c>
    </row>
    <row r="30" spans="1:117" s="72" customFormat="1" ht="15" hidden="1" customHeight="1" x14ac:dyDescent="0.2">
      <c r="A30" s="430"/>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5"/>
      <c r="BL30" s="459"/>
      <c r="BM30" s="460"/>
      <c r="BN30" s="460"/>
      <c r="BO30" s="460"/>
      <c r="BP30" s="460"/>
      <c r="BQ30" s="460"/>
      <c r="BR30" s="460"/>
      <c r="BS30" s="460"/>
      <c r="BT30" s="460"/>
      <c r="BU30" s="460"/>
      <c r="BV30" s="460"/>
      <c r="BW30" s="460"/>
      <c r="BX30" s="460"/>
      <c r="BY30" s="460"/>
      <c r="BZ30" s="460"/>
      <c r="CA30" s="461"/>
      <c r="CB30" s="459"/>
      <c r="CC30" s="460"/>
      <c r="CD30" s="460"/>
      <c r="CE30" s="460"/>
      <c r="CF30" s="460"/>
      <c r="CG30" s="460"/>
      <c r="CH30" s="460"/>
      <c r="CI30" s="460"/>
      <c r="CJ30" s="460"/>
      <c r="CK30" s="460"/>
      <c r="CL30" s="460"/>
      <c r="CM30" s="460"/>
      <c r="CN30" s="460"/>
      <c r="CO30" s="461"/>
      <c r="CP30" s="459"/>
      <c r="CQ30" s="460"/>
      <c r="CR30" s="460"/>
      <c r="CS30" s="460"/>
      <c r="CT30" s="460"/>
      <c r="CU30" s="460"/>
      <c r="CV30" s="460"/>
      <c r="CW30" s="460"/>
      <c r="CX30" s="460"/>
      <c r="CY30" s="460"/>
      <c r="CZ30" s="460"/>
      <c r="DA30" s="460"/>
      <c r="DB30" s="460"/>
      <c r="DC30" s="460"/>
      <c r="DD30" s="460"/>
      <c r="DE30" s="460"/>
      <c r="DF30" s="460"/>
      <c r="DG30" s="460"/>
      <c r="DH30" s="460"/>
      <c r="DI30" s="460"/>
      <c r="DJ30" s="461"/>
      <c r="DK30" s="88"/>
      <c r="DL30" s="88"/>
      <c r="DM30" s="88">
        <f t="shared" si="2"/>
        <v>0</v>
      </c>
    </row>
    <row r="31" spans="1:117" s="72" customFormat="1" ht="15" hidden="1" customHeight="1" x14ac:dyDescent="0.2">
      <c r="A31" s="430"/>
      <c r="B31" s="456"/>
      <c r="C31" s="456"/>
      <c r="D31" s="456"/>
      <c r="E31" s="457"/>
      <c r="F31" s="458"/>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5"/>
      <c r="BL31" s="459"/>
      <c r="BM31" s="460"/>
      <c r="BN31" s="460"/>
      <c r="BO31" s="460"/>
      <c r="BP31" s="460"/>
      <c r="BQ31" s="460"/>
      <c r="BR31" s="460"/>
      <c r="BS31" s="460"/>
      <c r="BT31" s="460"/>
      <c r="BU31" s="460"/>
      <c r="BV31" s="460"/>
      <c r="BW31" s="460"/>
      <c r="BX31" s="460"/>
      <c r="BY31" s="460"/>
      <c r="BZ31" s="460"/>
      <c r="CA31" s="461"/>
      <c r="CB31" s="459"/>
      <c r="CC31" s="460"/>
      <c r="CD31" s="460"/>
      <c r="CE31" s="460"/>
      <c r="CF31" s="460"/>
      <c r="CG31" s="460"/>
      <c r="CH31" s="460"/>
      <c r="CI31" s="460"/>
      <c r="CJ31" s="460"/>
      <c r="CK31" s="460"/>
      <c r="CL31" s="460"/>
      <c r="CM31" s="460"/>
      <c r="CN31" s="460"/>
      <c r="CO31" s="461"/>
      <c r="CP31" s="459"/>
      <c r="CQ31" s="460"/>
      <c r="CR31" s="460"/>
      <c r="CS31" s="460"/>
      <c r="CT31" s="460"/>
      <c r="CU31" s="460"/>
      <c r="CV31" s="460"/>
      <c r="CW31" s="460"/>
      <c r="CX31" s="460"/>
      <c r="CY31" s="460"/>
      <c r="CZ31" s="460"/>
      <c r="DA31" s="460"/>
      <c r="DB31" s="460"/>
      <c r="DC31" s="460"/>
      <c r="DD31" s="460"/>
      <c r="DE31" s="460"/>
      <c r="DF31" s="460"/>
      <c r="DG31" s="460"/>
      <c r="DH31" s="460"/>
      <c r="DI31" s="460"/>
      <c r="DJ31" s="461"/>
      <c r="DK31" s="88"/>
      <c r="DL31" s="88"/>
      <c r="DM31" s="88">
        <f t="shared" si="2"/>
        <v>0</v>
      </c>
    </row>
    <row r="32" spans="1:117" s="72" customFormat="1" ht="15" customHeight="1" x14ac:dyDescent="0.2">
      <c r="A32" s="433"/>
      <c r="B32" s="465"/>
      <c r="C32" s="465"/>
      <c r="D32" s="465"/>
      <c r="E32" s="466"/>
      <c r="F32" s="487" t="s">
        <v>371</v>
      </c>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3"/>
      <c r="BL32" s="435" t="s">
        <v>36</v>
      </c>
      <c r="BM32" s="436"/>
      <c r="BN32" s="436"/>
      <c r="BO32" s="436"/>
      <c r="BP32" s="436"/>
      <c r="BQ32" s="436"/>
      <c r="BR32" s="436"/>
      <c r="BS32" s="436"/>
      <c r="BT32" s="436"/>
      <c r="BU32" s="436"/>
      <c r="BV32" s="436"/>
      <c r="BW32" s="436"/>
      <c r="BX32" s="436"/>
      <c r="BY32" s="436"/>
      <c r="BZ32" s="436"/>
      <c r="CA32" s="437"/>
      <c r="CB32" s="435" t="s">
        <v>36</v>
      </c>
      <c r="CC32" s="436"/>
      <c r="CD32" s="436"/>
      <c r="CE32" s="436"/>
      <c r="CF32" s="436"/>
      <c r="CG32" s="436"/>
      <c r="CH32" s="436"/>
      <c r="CI32" s="436"/>
      <c r="CJ32" s="436"/>
      <c r="CK32" s="436"/>
      <c r="CL32" s="436"/>
      <c r="CM32" s="436"/>
      <c r="CN32" s="436"/>
      <c r="CO32" s="437"/>
      <c r="CP32" s="470">
        <f>CP9+CP12</f>
        <v>50000</v>
      </c>
      <c r="CQ32" s="471"/>
      <c r="CR32" s="471"/>
      <c r="CS32" s="471"/>
      <c r="CT32" s="471"/>
      <c r="CU32" s="471"/>
      <c r="CV32" s="471"/>
      <c r="CW32" s="471"/>
      <c r="CX32" s="471"/>
      <c r="CY32" s="471"/>
      <c r="CZ32" s="471"/>
      <c r="DA32" s="471"/>
      <c r="DB32" s="471"/>
      <c r="DC32" s="471"/>
      <c r="DD32" s="471"/>
      <c r="DE32" s="471"/>
      <c r="DF32" s="471"/>
      <c r="DG32" s="471"/>
      <c r="DH32" s="471"/>
      <c r="DI32" s="471"/>
      <c r="DJ32" s="472"/>
      <c r="DK32" s="98">
        <f>DK9+DK12</f>
        <v>0</v>
      </c>
      <c r="DL32" s="98">
        <f>DL9+DL12</f>
        <v>0</v>
      </c>
      <c r="DM32" s="98">
        <f>DM9+DM12</f>
        <v>50000</v>
      </c>
    </row>
  </sheetData>
  <mergeCells count="127">
    <mergeCell ref="DK1:DM1"/>
    <mergeCell ref="V4:DJ4"/>
    <mergeCell ref="A6:E7"/>
    <mergeCell ref="F6:BK7"/>
    <mergeCell ref="BL6:CA7"/>
    <mergeCell ref="CB6:CO7"/>
    <mergeCell ref="CP6:DJ7"/>
    <mergeCell ref="DK6:DM6"/>
    <mergeCell ref="A8:E8"/>
    <mergeCell ref="F8:BK8"/>
    <mergeCell ref="BL8:CA8"/>
    <mergeCell ref="CB8:CO8"/>
    <mergeCell ref="CP8:DJ8"/>
    <mergeCell ref="A9:E9"/>
    <mergeCell ref="F9:BK9"/>
    <mergeCell ref="BL9:CA15"/>
    <mergeCell ref="CB9:CO9"/>
    <mergeCell ref="CP9:DJ9"/>
    <mergeCell ref="A12:E12"/>
    <mergeCell ref="F12:BK12"/>
    <mergeCell ref="CB12:CO12"/>
    <mergeCell ref="CP12:DJ12"/>
    <mergeCell ref="A10:E10"/>
    <mergeCell ref="F10:BK10"/>
    <mergeCell ref="CB10:CO10"/>
    <mergeCell ref="CP10:DJ10"/>
    <mergeCell ref="A11:E11"/>
    <mergeCell ref="F11:BK11"/>
    <mergeCell ref="CB11:CO11"/>
    <mergeCell ref="CP11:DJ11"/>
    <mergeCell ref="A15:E15"/>
    <mergeCell ref="F15:BK15"/>
    <mergeCell ref="CB15:CO15"/>
    <mergeCell ref="CP15:DJ15"/>
    <mergeCell ref="A14:E14"/>
    <mergeCell ref="F14:BK14"/>
    <mergeCell ref="CB14:CO14"/>
    <mergeCell ref="CP14:DJ14"/>
    <mergeCell ref="A13:E13"/>
    <mergeCell ref="F13:BK13"/>
    <mergeCell ref="CB13:CO13"/>
    <mergeCell ref="CP13:DJ13"/>
    <mergeCell ref="A16:E16"/>
    <mergeCell ref="F16:BK16"/>
    <mergeCell ref="BL16:CA16"/>
    <mergeCell ref="CB16:CO16"/>
    <mergeCell ref="CP16:DJ16"/>
    <mergeCell ref="A17:E17"/>
    <mergeCell ref="F17:BK17"/>
    <mergeCell ref="BL17:CA17"/>
    <mergeCell ref="CB17:CO17"/>
    <mergeCell ref="CP17:DJ17"/>
    <mergeCell ref="A18:E18"/>
    <mergeCell ref="F18:BK18"/>
    <mergeCell ref="BL18:CA18"/>
    <mergeCell ref="CB18:CO18"/>
    <mergeCell ref="CP18:DJ18"/>
    <mergeCell ref="A19:E19"/>
    <mergeCell ref="F19:BK19"/>
    <mergeCell ref="BL19:CA19"/>
    <mergeCell ref="CB19:CO19"/>
    <mergeCell ref="CP19:DJ19"/>
    <mergeCell ref="A20:E20"/>
    <mergeCell ref="F20:BK20"/>
    <mergeCell ref="BL20:CA20"/>
    <mergeCell ref="CB20:CO20"/>
    <mergeCell ref="CP20:DJ20"/>
    <mergeCell ref="A21:E21"/>
    <mergeCell ref="F21:BK21"/>
    <mergeCell ref="BL21:CA21"/>
    <mergeCell ref="CB21:CO21"/>
    <mergeCell ref="CP21:DJ21"/>
    <mergeCell ref="A22:E22"/>
    <mergeCell ref="F22:BK22"/>
    <mergeCell ref="BL22:CA22"/>
    <mergeCell ref="CB22:CO22"/>
    <mergeCell ref="CP22:DJ22"/>
    <mergeCell ref="A23:E23"/>
    <mergeCell ref="F23:BK23"/>
    <mergeCell ref="BL23:CA23"/>
    <mergeCell ref="CB23:CO23"/>
    <mergeCell ref="CP23:DJ23"/>
    <mergeCell ref="A24:E24"/>
    <mergeCell ref="F24:BK24"/>
    <mergeCell ref="BL24:CA24"/>
    <mergeCell ref="CB24:CO24"/>
    <mergeCell ref="CP24:DJ24"/>
    <mergeCell ref="A25:E25"/>
    <mergeCell ref="F25:BK25"/>
    <mergeCell ref="BL25:CA25"/>
    <mergeCell ref="CB25:CO25"/>
    <mergeCell ref="CP25:DJ25"/>
    <mergeCell ref="A26:E26"/>
    <mergeCell ref="F26:BK26"/>
    <mergeCell ref="BL26:CA26"/>
    <mergeCell ref="CB26:CO26"/>
    <mergeCell ref="CP26:DJ26"/>
    <mergeCell ref="A27:E27"/>
    <mergeCell ref="F27:BK27"/>
    <mergeCell ref="BL27:CA27"/>
    <mergeCell ref="CB27:CO27"/>
    <mergeCell ref="CP27:DJ27"/>
    <mergeCell ref="A28:E28"/>
    <mergeCell ref="F28:BK28"/>
    <mergeCell ref="BL28:CA28"/>
    <mergeCell ref="CB28:CO28"/>
    <mergeCell ref="CP28:DJ28"/>
    <mergeCell ref="A29:E29"/>
    <mergeCell ref="F29:BK29"/>
    <mergeCell ref="BL29:CA29"/>
    <mergeCell ref="CB29:CO29"/>
    <mergeCell ref="CP29:DJ29"/>
    <mergeCell ref="A32:E32"/>
    <mergeCell ref="F32:BK32"/>
    <mergeCell ref="BL32:CA32"/>
    <mergeCell ref="CB32:CO32"/>
    <mergeCell ref="CP32:DJ32"/>
    <mergeCell ref="A30:E30"/>
    <mergeCell ref="F30:BK30"/>
    <mergeCell ref="BL30:CA30"/>
    <mergeCell ref="CB30:CO30"/>
    <mergeCell ref="CP30:DJ30"/>
    <mergeCell ref="A31:E31"/>
    <mergeCell ref="F31:BK31"/>
    <mergeCell ref="BL31:CA31"/>
    <mergeCell ref="CB31:CO31"/>
    <mergeCell ref="CP31:DJ31"/>
  </mergeCells>
  <pageMargins left="0.78740157480314965" right="0.78740157480314965" top="1.1811023622047245" bottom="0.39370078740157483" header="0" footer="0"/>
  <pageSetup paperSize="9" scale="96" fitToHeight="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7F387-3F60-4AE9-892D-F51650F03AC6}">
  <dimension ref="A1:DM53"/>
  <sheetViews>
    <sheetView view="pageBreakPreview" zoomScaleNormal="100" zoomScaleSheetLayoutView="100" workbookViewId="0">
      <selection activeCell="DM15" sqref="DM15"/>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564</v>
      </c>
      <c r="DL1" s="395"/>
      <c r="DM1" s="395"/>
    </row>
    <row r="2" spans="1:117" s="96" customFormat="1" ht="14.25" customHeight="1" x14ac:dyDescent="0.2">
      <c r="A2" s="397" t="s">
        <v>476</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96" customFormat="1" ht="16.5" customHeight="1" x14ac:dyDescent="0.2">
      <c r="A4" s="96"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96" customFormat="1" ht="16.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ht="30" customHeight="1" x14ac:dyDescent="0.25">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4"/>
      <c r="CG6" s="372" t="s">
        <v>477</v>
      </c>
      <c r="CH6" s="373"/>
      <c r="CI6" s="373"/>
      <c r="CJ6" s="373"/>
      <c r="CK6" s="373"/>
      <c r="CL6" s="373"/>
      <c r="CM6" s="373"/>
      <c r="CN6" s="373"/>
      <c r="CO6" s="373"/>
      <c r="CP6" s="373"/>
      <c r="CQ6" s="373"/>
      <c r="CR6" s="373"/>
      <c r="CS6" s="373"/>
      <c r="CT6" s="374"/>
      <c r="CU6" s="372" t="s">
        <v>478</v>
      </c>
      <c r="CV6" s="373"/>
      <c r="CW6" s="373"/>
      <c r="CX6" s="373"/>
      <c r="CY6" s="373"/>
      <c r="CZ6" s="373"/>
      <c r="DA6" s="373"/>
      <c r="DB6" s="373"/>
      <c r="DC6" s="373"/>
      <c r="DD6" s="373"/>
      <c r="DE6" s="373"/>
      <c r="DF6" s="373"/>
      <c r="DG6" s="373"/>
      <c r="DH6" s="373"/>
      <c r="DI6" s="373"/>
      <c r="DJ6" s="374"/>
      <c r="DK6" s="381" t="s">
        <v>360</v>
      </c>
      <c r="DL6" s="382"/>
      <c r="DM6" s="383"/>
    </row>
    <row r="7" spans="1:117" ht="68.25" customHeight="1" x14ac:dyDescent="0.25">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80"/>
      <c r="CG7" s="378"/>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80"/>
      <c r="DK7" s="76" t="s">
        <v>362</v>
      </c>
      <c r="DL7" s="76" t="s">
        <v>363</v>
      </c>
      <c r="DM7" s="76" t="s">
        <v>415</v>
      </c>
    </row>
    <row r="8" spans="1:117" s="56"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7"/>
      <c r="CG8" s="425">
        <v>3</v>
      </c>
      <c r="CH8" s="426"/>
      <c r="CI8" s="426"/>
      <c r="CJ8" s="426"/>
      <c r="CK8" s="426"/>
      <c r="CL8" s="426"/>
      <c r="CM8" s="426"/>
      <c r="CN8" s="426"/>
      <c r="CO8" s="426"/>
      <c r="CP8" s="426"/>
      <c r="CQ8" s="426"/>
      <c r="CR8" s="426"/>
      <c r="CS8" s="426"/>
      <c r="CT8" s="427"/>
      <c r="CU8" s="425">
        <v>4</v>
      </c>
      <c r="CV8" s="426"/>
      <c r="CW8" s="426"/>
      <c r="CX8" s="426"/>
      <c r="CY8" s="426"/>
      <c r="CZ8" s="426"/>
      <c r="DA8" s="426"/>
      <c r="DB8" s="426"/>
      <c r="DC8" s="426"/>
      <c r="DD8" s="426"/>
      <c r="DE8" s="426"/>
      <c r="DF8" s="426"/>
      <c r="DG8" s="426"/>
      <c r="DH8" s="426"/>
      <c r="DI8" s="426"/>
      <c r="DJ8" s="427"/>
      <c r="DK8" s="80">
        <v>5</v>
      </c>
      <c r="DL8" s="80">
        <v>6</v>
      </c>
      <c r="DM8" s="80">
        <v>7</v>
      </c>
    </row>
    <row r="9" spans="1:117" ht="15" customHeight="1" x14ac:dyDescent="0.25">
      <c r="A9" s="488" t="s">
        <v>10</v>
      </c>
      <c r="B9" s="489"/>
      <c r="C9" s="489"/>
      <c r="D9" s="489"/>
      <c r="E9" s="490"/>
      <c r="F9" s="491" t="s">
        <v>479</v>
      </c>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3"/>
      <c r="CG9" s="494"/>
      <c r="CH9" s="495"/>
      <c r="CI9" s="495"/>
      <c r="CJ9" s="495"/>
      <c r="CK9" s="495"/>
      <c r="CL9" s="495"/>
      <c r="CM9" s="495"/>
      <c r="CN9" s="495"/>
      <c r="CO9" s="495"/>
      <c r="CP9" s="495"/>
      <c r="CQ9" s="495"/>
      <c r="CR9" s="495"/>
      <c r="CS9" s="495"/>
      <c r="CT9" s="496"/>
      <c r="CU9" s="494">
        <f>CU11+CU10</f>
        <v>112000</v>
      </c>
      <c r="CV9" s="495"/>
      <c r="CW9" s="495"/>
      <c r="CX9" s="495"/>
      <c r="CY9" s="495"/>
      <c r="CZ9" s="495"/>
      <c r="DA9" s="495"/>
      <c r="DB9" s="495"/>
      <c r="DC9" s="495"/>
      <c r="DD9" s="495"/>
      <c r="DE9" s="495"/>
      <c r="DF9" s="495"/>
      <c r="DG9" s="495"/>
      <c r="DH9" s="495"/>
      <c r="DI9" s="495"/>
      <c r="DJ9" s="496"/>
      <c r="DK9" s="104">
        <f>DK11+DK10</f>
        <v>0</v>
      </c>
      <c r="DL9" s="104">
        <f t="shared" ref="DL9:DM9" si="0">DL11+DL10</f>
        <v>0</v>
      </c>
      <c r="DM9" s="104">
        <f t="shared" si="0"/>
        <v>112000</v>
      </c>
    </row>
    <row r="10" spans="1:117" ht="15" customHeight="1" x14ac:dyDescent="0.25">
      <c r="A10" s="497" t="s">
        <v>128</v>
      </c>
      <c r="B10" s="498"/>
      <c r="C10" s="498"/>
      <c r="D10" s="498"/>
      <c r="E10" s="499"/>
      <c r="F10" s="500" t="s">
        <v>480</v>
      </c>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2"/>
      <c r="CG10" s="503">
        <v>3</v>
      </c>
      <c r="CH10" s="504"/>
      <c r="CI10" s="504"/>
      <c r="CJ10" s="504"/>
      <c r="CK10" s="504"/>
      <c r="CL10" s="504"/>
      <c r="CM10" s="504"/>
      <c r="CN10" s="504"/>
      <c r="CO10" s="504"/>
      <c r="CP10" s="504"/>
      <c r="CQ10" s="504"/>
      <c r="CR10" s="504"/>
      <c r="CS10" s="504"/>
      <c r="CT10" s="505"/>
      <c r="CU10" s="506">
        <f>DK10+DL10+DM10</f>
        <v>100000</v>
      </c>
      <c r="CV10" s="507"/>
      <c r="CW10" s="507"/>
      <c r="CX10" s="507"/>
      <c r="CY10" s="507"/>
      <c r="CZ10" s="507"/>
      <c r="DA10" s="507"/>
      <c r="DB10" s="507"/>
      <c r="DC10" s="507"/>
      <c r="DD10" s="507"/>
      <c r="DE10" s="507"/>
      <c r="DF10" s="507"/>
      <c r="DG10" s="507"/>
      <c r="DH10" s="507"/>
      <c r="DI10" s="507"/>
      <c r="DJ10" s="508"/>
      <c r="DK10" s="103">
        <v>0</v>
      </c>
      <c r="DL10" s="103">
        <v>0</v>
      </c>
      <c r="DM10" s="103">
        <v>100000</v>
      </c>
    </row>
    <row r="11" spans="1:117" ht="15" customHeight="1" x14ac:dyDescent="0.25">
      <c r="A11" s="497" t="s">
        <v>130</v>
      </c>
      <c r="B11" s="498"/>
      <c r="C11" s="498"/>
      <c r="D11" s="498"/>
      <c r="E11" s="499"/>
      <c r="F11" s="500" t="s">
        <v>481</v>
      </c>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2"/>
      <c r="CG11" s="503">
        <v>2</v>
      </c>
      <c r="CH11" s="504"/>
      <c r="CI11" s="504"/>
      <c r="CJ11" s="504"/>
      <c r="CK11" s="504"/>
      <c r="CL11" s="504"/>
      <c r="CM11" s="504"/>
      <c r="CN11" s="504"/>
      <c r="CO11" s="504"/>
      <c r="CP11" s="504"/>
      <c r="CQ11" s="504"/>
      <c r="CR11" s="504"/>
      <c r="CS11" s="504"/>
      <c r="CT11" s="505"/>
      <c r="CU11" s="506">
        <f>DK11+DL11+DM11</f>
        <v>12000</v>
      </c>
      <c r="CV11" s="507"/>
      <c r="CW11" s="507"/>
      <c r="CX11" s="507"/>
      <c r="CY11" s="507"/>
      <c r="CZ11" s="507"/>
      <c r="DA11" s="507"/>
      <c r="DB11" s="507"/>
      <c r="DC11" s="507"/>
      <c r="DD11" s="507"/>
      <c r="DE11" s="507"/>
      <c r="DF11" s="507"/>
      <c r="DG11" s="507"/>
      <c r="DH11" s="507"/>
      <c r="DI11" s="507"/>
      <c r="DJ11" s="508"/>
      <c r="DK11" s="103">
        <v>0</v>
      </c>
      <c r="DL11" s="103">
        <v>0</v>
      </c>
      <c r="DM11" s="103">
        <v>12000</v>
      </c>
    </row>
    <row r="12" spans="1:117" ht="15" customHeight="1" x14ac:dyDescent="0.25">
      <c r="A12" s="488" t="s">
        <v>11</v>
      </c>
      <c r="B12" s="489"/>
      <c r="C12" s="489"/>
      <c r="D12" s="489"/>
      <c r="E12" s="490"/>
      <c r="F12" s="491" t="s">
        <v>482</v>
      </c>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3"/>
      <c r="CG12" s="509"/>
      <c r="CH12" s="510"/>
      <c r="CI12" s="510"/>
      <c r="CJ12" s="510"/>
      <c r="CK12" s="510"/>
      <c r="CL12" s="510"/>
      <c r="CM12" s="510"/>
      <c r="CN12" s="510"/>
      <c r="CO12" s="510"/>
      <c r="CP12" s="510"/>
      <c r="CQ12" s="510"/>
      <c r="CR12" s="510"/>
      <c r="CS12" s="510"/>
      <c r="CT12" s="511"/>
      <c r="CU12" s="494">
        <f>CU13</f>
        <v>100000</v>
      </c>
      <c r="CV12" s="495"/>
      <c r="CW12" s="495"/>
      <c r="CX12" s="495"/>
      <c r="CY12" s="495"/>
      <c r="CZ12" s="495"/>
      <c r="DA12" s="495"/>
      <c r="DB12" s="495"/>
      <c r="DC12" s="495"/>
      <c r="DD12" s="495"/>
      <c r="DE12" s="495"/>
      <c r="DF12" s="495"/>
      <c r="DG12" s="495"/>
      <c r="DH12" s="495"/>
      <c r="DI12" s="495"/>
      <c r="DJ12" s="496"/>
      <c r="DK12" s="104">
        <f>DK13</f>
        <v>0</v>
      </c>
      <c r="DL12" s="104">
        <f>DL13</f>
        <v>100000</v>
      </c>
      <c r="DM12" s="104">
        <f>DM13</f>
        <v>0</v>
      </c>
    </row>
    <row r="13" spans="1:117" ht="15" customHeight="1" x14ac:dyDescent="0.25">
      <c r="A13" s="497" t="s">
        <v>393</v>
      </c>
      <c r="B13" s="498"/>
      <c r="C13" s="498"/>
      <c r="D13" s="498"/>
      <c r="E13" s="499"/>
      <c r="F13" s="500" t="s">
        <v>483</v>
      </c>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501"/>
      <c r="CD13" s="501"/>
      <c r="CE13" s="501"/>
      <c r="CF13" s="502"/>
      <c r="CG13" s="503">
        <v>10</v>
      </c>
      <c r="CH13" s="504"/>
      <c r="CI13" s="504"/>
      <c r="CJ13" s="504"/>
      <c r="CK13" s="504"/>
      <c r="CL13" s="504"/>
      <c r="CM13" s="504"/>
      <c r="CN13" s="504"/>
      <c r="CO13" s="504"/>
      <c r="CP13" s="504"/>
      <c r="CQ13" s="504"/>
      <c r="CR13" s="504"/>
      <c r="CS13" s="504"/>
      <c r="CT13" s="505"/>
      <c r="CU13" s="506">
        <f>DK13+DL13+DM13</f>
        <v>100000</v>
      </c>
      <c r="CV13" s="507"/>
      <c r="CW13" s="507"/>
      <c r="CX13" s="507"/>
      <c r="CY13" s="507"/>
      <c r="CZ13" s="507"/>
      <c r="DA13" s="507"/>
      <c r="DB13" s="507"/>
      <c r="DC13" s="507"/>
      <c r="DD13" s="507"/>
      <c r="DE13" s="507"/>
      <c r="DF13" s="507"/>
      <c r="DG13" s="507"/>
      <c r="DH13" s="507"/>
      <c r="DI13" s="507"/>
      <c r="DJ13" s="508"/>
      <c r="DK13" s="103">
        <v>0</v>
      </c>
      <c r="DL13" s="103">
        <v>100000</v>
      </c>
      <c r="DM13" s="103">
        <v>0</v>
      </c>
    </row>
    <row r="14" spans="1:117" ht="15" customHeight="1" x14ac:dyDescent="0.25">
      <c r="A14" s="488" t="s">
        <v>12</v>
      </c>
      <c r="B14" s="489"/>
      <c r="C14" s="489"/>
      <c r="D14" s="489"/>
      <c r="E14" s="490"/>
      <c r="F14" s="491" t="s">
        <v>484</v>
      </c>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2"/>
      <c r="CA14" s="492"/>
      <c r="CB14" s="492"/>
      <c r="CC14" s="492"/>
      <c r="CD14" s="492"/>
      <c r="CE14" s="492"/>
      <c r="CF14" s="493"/>
      <c r="CG14" s="509"/>
      <c r="CH14" s="510"/>
      <c r="CI14" s="510"/>
      <c r="CJ14" s="510"/>
      <c r="CK14" s="510"/>
      <c r="CL14" s="510"/>
      <c r="CM14" s="510"/>
      <c r="CN14" s="510"/>
      <c r="CO14" s="510"/>
      <c r="CP14" s="510"/>
      <c r="CQ14" s="510"/>
      <c r="CR14" s="510"/>
      <c r="CS14" s="510"/>
      <c r="CT14" s="511"/>
      <c r="CU14" s="494">
        <f>SUM(CU15:DJ22)</f>
        <v>6013021</v>
      </c>
      <c r="CV14" s="495"/>
      <c r="CW14" s="495"/>
      <c r="CX14" s="495"/>
      <c r="CY14" s="495"/>
      <c r="CZ14" s="495"/>
      <c r="DA14" s="495"/>
      <c r="DB14" s="495"/>
      <c r="DC14" s="495"/>
      <c r="DD14" s="495"/>
      <c r="DE14" s="495"/>
      <c r="DF14" s="495"/>
      <c r="DG14" s="495"/>
      <c r="DH14" s="495"/>
      <c r="DI14" s="495"/>
      <c r="DJ14" s="496"/>
      <c r="DK14" s="104">
        <f>SUM(DK15:DK22)</f>
        <v>0</v>
      </c>
      <c r="DL14" s="104">
        <f>SUM(DL15:DL22)</f>
        <v>3156660</v>
      </c>
      <c r="DM14" s="104">
        <f>SUM(DM15:DM22)</f>
        <v>2856361</v>
      </c>
    </row>
    <row r="15" spans="1:117" ht="15" customHeight="1" x14ac:dyDescent="0.25">
      <c r="A15" s="497" t="s">
        <v>485</v>
      </c>
      <c r="B15" s="498"/>
      <c r="C15" s="498"/>
      <c r="D15" s="498"/>
      <c r="E15" s="499"/>
      <c r="F15" s="500" t="s">
        <v>486</v>
      </c>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2"/>
      <c r="CG15" s="503">
        <v>26</v>
      </c>
      <c r="CH15" s="504"/>
      <c r="CI15" s="504"/>
      <c r="CJ15" s="504"/>
      <c r="CK15" s="504"/>
      <c r="CL15" s="504"/>
      <c r="CM15" s="504"/>
      <c r="CN15" s="504"/>
      <c r="CO15" s="504"/>
      <c r="CP15" s="504"/>
      <c r="CQ15" s="504"/>
      <c r="CR15" s="504"/>
      <c r="CS15" s="504"/>
      <c r="CT15" s="505"/>
      <c r="CU15" s="506">
        <f>DK15+DL15+DM15</f>
        <v>2462861</v>
      </c>
      <c r="CV15" s="507"/>
      <c r="CW15" s="507"/>
      <c r="CX15" s="507"/>
      <c r="CY15" s="507"/>
      <c r="CZ15" s="507"/>
      <c r="DA15" s="507"/>
      <c r="DB15" s="507"/>
      <c r="DC15" s="507"/>
      <c r="DD15" s="507"/>
      <c r="DE15" s="507"/>
      <c r="DF15" s="507"/>
      <c r="DG15" s="507"/>
      <c r="DH15" s="507"/>
      <c r="DI15" s="507"/>
      <c r="DJ15" s="508"/>
      <c r="DK15" s="103">
        <v>0</v>
      </c>
      <c r="DL15" s="103">
        <v>0</v>
      </c>
      <c r="DM15" s="103">
        <f>2701180-38319-200000</f>
        <v>2462861</v>
      </c>
    </row>
    <row r="16" spans="1:117" ht="30.75" customHeight="1" x14ac:dyDescent="0.25">
      <c r="A16" s="497" t="s">
        <v>487</v>
      </c>
      <c r="B16" s="498"/>
      <c r="C16" s="498"/>
      <c r="D16" s="498"/>
      <c r="E16" s="499"/>
      <c r="F16" s="500" t="s">
        <v>488</v>
      </c>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501"/>
      <c r="CD16" s="501"/>
      <c r="CE16" s="501"/>
      <c r="CF16" s="502"/>
      <c r="CG16" s="503">
        <v>32</v>
      </c>
      <c r="CH16" s="504"/>
      <c r="CI16" s="504"/>
      <c r="CJ16" s="504"/>
      <c r="CK16" s="504"/>
      <c r="CL16" s="504"/>
      <c r="CM16" s="504"/>
      <c r="CN16" s="504"/>
      <c r="CO16" s="504"/>
      <c r="CP16" s="504"/>
      <c r="CQ16" s="504"/>
      <c r="CR16" s="504"/>
      <c r="CS16" s="504"/>
      <c r="CT16" s="505"/>
      <c r="CU16" s="506">
        <f>DK16+DL16+DM16</f>
        <v>2743260</v>
      </c>
      <c r="CV16" s="507"/>
      <c r="CW16" s="507"/>
      <c r="CX16" s="507"/>
      <c r="CY16" s="507"/>
      <c r="CZ16" s="507"/>
      <c r="DA16" s="507"/>
      <c r="DB16" s="507"/>
      <c r="DC16" s="507"/>
      <c r="DD16" s="507"/>
      <c r="DE16" s="507"/>
      <c r="DF16" s="507"/>
      <c r="DG16" s="507"/>
      <c r="DH16" s="507"/>
      <c r="DI16" s="507"/>
      <c r="DJ16" s="508"/>
      <c r="DK16" s="105">
        <v>0</v>
      </c>
      <c r="DL16" s="105">
        <f>5514610-3071350</f>
        <v>2443260</v>
      </c>
      <c r="DM16" s="105">
        <v>300000</v>
      </c>
    </row>
    <row r="17" spans="1:117" ht="15" x14ac:dyDescent="0.25">
      <c r="A17" s="497" t="s">
        <v>489</v>
      </c>
      <c r="B17" s="498"/>
      <c r="C17" s="498"/>
      <c r="D17" s="498"/>
      <c r="E17" s="499"/>
      <c r="F17" s="500" t="s">
        <v>490</v>
      </c>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2"/>
      <c r="CG17" s="503">
        <v>12</v>
      </c>
      <c r="CH17" s="504"/>
      <c r="CI17" s="504"/>
      <c r="CJ17" s="504"/>
      <c r="CK17" s="504"/>
      <c r="CL17" s="504"/>
      <c r="CM17" s="504"/>
      <c r="CN17" s="504"/>
      <c r="CO17" s="504"/>
      <c r="CP17" s="504"/>
      <c r="CQ17" s="504"/>
      <c r="CR17" s="504"/>
      <c r="CS17" s="504"/>
      <c r="CT17" s="505"/>
      <c r="CU17" s="506">
        <f>DK17+DL17+DM17</f>
        <v>33500</v>
      </c>
      <c r="CV17" s="507"/>
      <c r="CW17" s="507"/>
      <c r="CX17" s="507"/>
      <c r="CY17" s="507"/>
      <c r="CZ17" s="507"/>
      <c r="DA17" s="507"/>
      <c r="DB17" s="507"/>
      <c r="DC17" s="507"/>
      <c r="DD17" s="507"/>
      <c r="DE17" s="507"/>
      <c r="DF17" s="507"/>
      <c r="DG17" s="507"/>
      <c r="DH17" s="507"/>
      <c r="DI17" s="507"/>
      <c r="DJ17" s="508"/>
      <c r="DK17" s="103">
        <v>0</v>
      </c>
      <c r="DL17" s="103">
        <v>0</v>
      </c>
      <c r="DM17" s="103">
        <v>33500</v>
      </c>
    </row>
    <row r="18" spans="1:117" ht="15" x14ac:dyDescent="0.25">
      <c r="A18" s="497" t="s">
        <v>495</v>
      </c>
      <c r="B18" s="498"/>
      <c r="C18" s="498"/>
      <c r="D18" s="498"/>
      <c r="E18" s="499"/>
      <c r="F18" s="500" t="s">
        <v>540</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1"/>
      <c r="BZ18" s="501"/>
      <c r="CA18" s="501"/>
      <c r="CB18" s="501"/>
      <c r="CC18" s="501"/>
      <c r="CD18" s="501"/>
      <c r="CE18" s="501"/>
      <c r="CF18" s="502"/>
      <c r="CG18" s="503">
        <v>2</v>
      </c>
      <c r="CH18" s="504"/>
      <c r="CI18" s="504"/>
      <c r="CJ18" s="504"/>
      <c r="CK18" s="504"/>
      <c r="CL18" s="504"/>
      <c r="CM18" s="504"/>
      <c r="CN18" s="504"/>
      <c r="CO18" s="504"/>
      <c r="CP18" s="504"/>
      <c r="CQ18" s="504"/>
      <c r="CR18" s="504"/>
      <c r="CS18" s="504"/>
      <c r="CT18" s="505"/>
      <c r="CU18" s="506">
        <f t="shared" ref="CU18:CU22" si="1">DK18+DL18+DM18</f>
        <v>600000</v>
      </c>
      <c r="CV18" s="507"/>
      <c r="CW18" s="507"/>
      <c r="CX18" s="507"/>
      <c r="CY18" s="507"/>
      <c r="CZ18" s="507"/>
      <c r="DA18" s="507"/>
      <c r="DB18" s="507"/>
      <c r="DC18" s="507"/>
      <c r="DD18" s="507"/>
      <c r="DE18" s="507"/>
      <c r="DF18" s="507"/>
      <c r="DG18" s="507"/>
      <c r="DH18" s="507"/>
      <c r="DI18" s="507"/>
      <c r="DJ18" s="508"/>
      <c r="DK18" s="103">
        <v>0</v>
      </c>
      <c r="DL18" s="103">
        <v>600000</v>
      </c>
      <c r="DM18" s="103">
        <v>0</v>
      </c>
    </row>
    <row r="19" spans="1:117" ht="15" customHeight="1" x14ac:dyDescent="0.25">
      <c r="A19" s="430" t="s">
        <v>498</v>
      </c>
      <c r="B19" s="456"/>
      <c r="C19" s="456"/>
      <c r="D19" s="456"/>
      <c r="E19" s="457"/>
      <c r="F19" s="458" t="s">
        <v>499</v>
      </c>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5"/>
      <c r="CG19" s="473">
        <v>1</v>
      </c>
      <c r="CH19" s="474"/>
      <c r="CI19" s="474"/>
      <c r="CJ19" s="474"/>
      <c r="CK19" s="474"/>
      <c r="CL19" s="474"/>
      <c r="CM19" s="474"/>
      <c r="CN19" s="474"/>
      <c r="CO19" s="474"/>
      <c r="CP19" s="474"/>
      <c r="CQ19" s="474"/>
      <c r="CR19" s="474"/>
      <c r="CS19" s="474"/>
      <c r="CT19" s="475"/>
      <c r="CU19" s="459">
        <f t="shared" si="1"/>
        <v>50000</v>
      </c>
      <c r="CV19" s="460"/>
      <c r="CW19" s="460"/>
      <c r="CX19" s="460"/>
      <c r="CY19" s="460"/>
      <c r="CZ19" s="460"/>
      <c r="DA19" s="460"/>
      <c r="DB19" s="460"/>
      <c r="DC19" s="460"/>
      <c r="DD19" s="460"/>
      <c r="DE19" s="460"/>
      <c r="DF19" s="460"/>
      <c r="DG19" s="460"/>
      <c r="DH19" s="460"/>
      <c r="DI19" s="460"/>
      <c r="DJ19" s="461"/>
      <c r="DK19" s="82">
        <v>0</v>
      </c>
      <c r="DL19" s="82">
        <v>0</v>
      </c>
      <c r="DM19" s="82">
        <v>50000</v>
      </c>
    </row>
    <row r="20" spans="1:117" ht="15" x14ac:dyDescent="0.25">
      <c r="A20" s="497" t="s">
        <v>500</v>
      </c>
      <c r="B20" s="498"/>
      <c r="C20" s="498"/>
      <c r="D20" s="498"/>
      <c r="E20" s="499"/>
      <c r="F20" s="500" t="s">
        <v>501</v>
      </c>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2"/>
      <c r="CG20" s="503">
        <v>1</v>
      </c>
      <c r="CH20" s="504"/>
      <c r="CI20" s="504"/>
      <c r="CJ20" s="504"/>
      <c r="CK20" s="504"/>
      <c r="CL20" s="504"/>
      <c r="CM20" s="504"/>
      <c r="CN20" s="504"/>
      <c r="CO20" s="504"/>
      <c r="CP20" s="504"/>
      <c r="CQ20" s="504"/>
      <c r="CR20" s="504"/>
      <c r="CS20" s="504"/>
      <c r="CT20" s="505"/>
      <c r="CU20" s="506">
        <f t="shared" si="1"/>
        <v>10000</v>
      </c>
      <c r="CV20" s="507"/>
      <c r="CW20" s="507"/>
      <c r="CX20" s="507"/>
      <c r="CY20" s="507"/>
      <c r="CZ20" s="507"/>
      <c r="DA20" s="507"/>
      <c r="DB20" s="507"/>
      <c r="DC20" s="507"/>
      <c r="DD20" s="507"/>
      <c r="DE20" s="507"/>
      <c r="DF20" s="507"/>
      <c r="DG20" s="507"/>
      <c r="DH20" s="507"/>
      <c r="DI20" s="507"/>
      <c r="DJ20" s="508"/>
      <c r="DK20" s="103">
        <v>0</v>
      </c>
      <c r="DL20" s="103">
        <v>0</v>
      </c>
      <c r="DM20" s="103">
        <v>10000</v>
      </c>
    </row>
    <row r="21" spans="1:117" ht="15" hidden="1" x14ac:dyDescent="0.25">
      <c r="A21" s="430" t="s">
        <v>507</v>
      </c>
      <c r="B21" s="456"/>
      <c r="C21" s="456"/>
      <c r="D21" s="456"/>
      <c r="E21" s="457"/>
      <c r="F21" s="458" t="s">
        <v>508</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5"/>
      <c r="CG21" s="473">
        <v>1</v>
      </c>
      <c r="CH21" s="474"/>
      <c r="CI21" s="474"/>
      <c r="CJ21" s="474"/>
      <c r="CK21" s="474"/>
      <c r="CL21" s="474"/>
      <c r="CM21" s="474"/>
      <c r="CN21" s="474"/>
      <c r="CO21" s="474"/>
      <c r="CP21" s="474"/>
      <c r="CQ21" s="474"/>
      <c r="CR21" s="474"/>
      <c r="CS21" s="474"/>
      <c r="CT21" s="475"/>
      <c r="CU21" s="459">
        <f t="shared" si="1"/>
        <v>0</v>
      </c>
      <c r="CV21" s="460"/>
      <c r="CW21" s="460"/>
      <c r="CX21" s="460"/>
      <c r="CY21" s="460"/>
      <c r="CZ21" s="460"/>
      <c r="DA21" s="460"/>
      <c r="DB21" s="460"/>
      <c r="DC21" s="460"/>
      <c r="DD21" s="460"/>
      <c r="DE21" s="460"/>
      <c r="DF21" s="460"/>
      <c r="DG21" s="460"/>
      <c r="DH21" s="460"/>
      <c r="DI21" s="460"/>
      <c r="DJ21" s="461"/>
      <c r="DK21" s="82">
        <v>0</v>
      </c>
      <c r="DL21" s="82">
        <v>0</v>
      </c>
      <c r="DM21" s="82">
        <v>0</v>
      </c>
    </row>
    <row r="22" spans="1:117" ht="15" customHeight="1" x14ac:dyDescent="0.25">
      <c r="A22" s="430" t="s">
        <v>506</v>
      </c>
      <c r="B22" s="456"/>
      <c r="C22" s="456"/>
      <c r="D22" s="456"/>
      <c r="E22" s="457"/>
      <c r="F22" s="458" t="s">
        <v>509</v>
      </c>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5"/>
      <c r="CG22" s="473">
        <v>1</v>
      </c>
      <c r="CH22" s="474"/>
      <c r="CI22" s="474"/>
      <c r="CJ22" s="474"/>
      <c r="CK22" s="474"/>
      <c r="CL22" s="474"/>
      <c r="CM22" s="474"/>
      <c r="CN22" s="474"/>
      <c r="CO22" s="474"/>
      <c r="CP22" s="474"/>
      <c r="CQ22" s="474"/>
      <c r="CR22" s="474"/>
      <c r="CS22" s="474"/>
      <c r="CT22" s="475"/>
      <c r="CU22" s="459">
        <f t="shared" si="1"/>
        <v>113400</v>
      </c>
      <c r="CV22" s="460"/>
      <c r="CW22" s="460"/>
      <c r="CX22" s="460"/>
      <c r="CY22" s="460"/>
      <c r="CZ22" s="460"/>
      <c r="DA22" s="460"/>
      <c r="DB22" s="460"/>
      <c r="DC22" s="460"/>
      <c r="DD22" s="460"/>
      <c r="DE22" s="460"/>
      <c r="DF22" s="460"/>
      <c r="DG22" s="460"/>
      <c r="DH22" s="460"/>
      <c r="DI22" s="460"/>
      <c r="DJ22" s="461"/>
      <c r="DK22" s="82">
        <v>0</v>
      </c>
      <c r="DL22" s="82">
        <v>113400</v>
      </c>
      <c r="DM22" s="82">
        <v>0</v>
      </c>
    </row>
    <row r="23" spans="1:117" ht="15" hidden="1" customHeight="1" x14ac:dyDescent="0.25">
      <c r="A23" s="430"/>
      <c r="B23" s="456"/>
      <c r="C23" s="456"/>
      <c r="D23" s="456"/>
      <c r="E23" s="457"/>
      <c r="F23" s="458"/>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5"/>
      <c r="CG23" s="459"/>
      <c r="CH23" s="460"/>
      <c r="CI23" s="460"/>
      <c r="CJ23" s="460"/>
      <c r="CK23" s="460"/>
      <c r="CL23" s="460"/>
      <c r="CM23" s="460"/>
      <c r="CN23" s="460"/>
      <c r="CO23" s="460"/>
      <c r="CP23" s="460"/>
      <c r="CQ23" s="460"/>
      <c r="CR23" s="460"/>
      <c r="CS23" s="460"/>
      <c r="CT23" s="461"/>
      <c r="CU23" s="459"/>
      <c r="CV23" s="460"/>
      <c r="CW23" s="460"/>
      <c r="CX23" s="460"/>
      <c r="CY23" s="460"/>
      <c r="CZ23" s="460"/>
      <c r="DA23" s="460"/>
      <c r="DB23" s="460"/>
      <c r="DC23" s="460"/>
      <c r="DD23" s="460"/>
      <c r="DE23" s="460"/>
      <c r="DF23" s="460"/>
      <c r="DG23" s="460"/>
      <c r="DH23" s="460"/>
      <c r="DI23" s="460"/>
      <c r="DJ23" s="461"/>
      <c r="DK23" s="82"/>
      <c r="DL23" s="82"/>
      <c r="DM23" s="82"/>
    </row>
    <row r="24" spans="1:117" ht="15" hidden="1" customHeight="1" x14ac:dyDescent="0.25">
      <c r="A24" s="430"/>
      <c r="B24" s="456"/>
      <c r="C24" s="456"/>
      <c r="D24" s="456"/>
      <c r="E24" s="457"/>
      <c r="F24" s="458"/>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4"/>
      <c r="BL24" s="404"/>
      <c r="BM24" s="404"/>
      <c r="BN24" s="404"/>
      <c r="BO24" s="404"/>
      <c r="BP24" s="404"/>
      <c r="BQ24" s="404"/>
      <c r="BR24" s="404"/>
      <c r="BS24" s="404"/>
      <c r="BT24" s="404"/>
      <c r="BU24" s="404"/>
      <c r="BV24" s="404"/>
      <c r="BW24" s="404"/>
      <c r="BX24" s="404"/>
      <c r="BY24" s="404"/>
      <c r="BZ24" s="404"/>
      <c r="CA24" s="404"/>
      <c r="CB24" s="404"/>
      <c r="CC24" s="404"/>
      <c r="CD24" s="404"/>
      <c r="CE24" s="404"/>
      <c r="CF24" s="405"/>
      <c r="CG24" s="459"/>
      <c r="CH24" s="460"/>
      <c r="CI24" s="460"/>
      <c r="CJ24" s="460"/>
      <c r="CK24" s="460"/>
      <c r="CL24" s="460"/>
      <c r="CM24" s="460"/>
      <c r="CN24" s="460"/>
      <c r="CO24" s="460"/>
      <c r="CP24" s="460"/>
      <c r="CQ24" s="460"/>
      <c r="CR24" s="460"/>
      <c r="CS24" s="460"/>
      <c r="CT24" s="461"/>
      <c r="CU24" s="459"/>
      <c r="CV24" s="460"/>
      <c r="CW24" s="460"/>
      <c r="CX24" s="460"/>
      <c r="CY24" s="460"/>
      <c r="CZ24" s="460"/>
      <c r="DA24" s="460"/>
      <c r="DB24" s="460"/>
      <c r="DC24" s="460"/>
      <c r="DD24" s="460"/>
      <c r="DE24" s="460"/>
      <c r="DF24" s="460"/>
      <c r="DG24" s="460"/>
      <c r="DH24" s="460"/>
      <c r="DI24" s="460"/>
      <c r="DJ24" s="461"/>
      <c r="DK24" s="82"/>
      <c r="DL24" s="82"/>
      <c r="DM24" s="82"/>
    </row>
    <row r="25" spans="1:117" ht="27.75" hidden="1" customHeight="1" x14ac:dyDescent="0.25">
      <c r="A25" s="430"/>
      <c r="B25" s="456"/>
      <c r="C25" s="456"/>
      <c r="D25" s="456"/>
      <c r="E25" s="457"/>
      <c r="F25" s="458"/>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5"/>
      <c r="CG25" s="459"/>
      <c r="CH25" s="460"/>
      <c r="CI25" s="460"/>
      <c r="CJ25" s="460"/>
      <c r="CK25" s="460"/>
      <c r="CL25" s="460"/>
      <c r="CM25" s="460"/>
      <c r="CN25" s="460"/>
      <c r="CO25" s="460"/>
      <c r="CP25" s="460"/>
      <c r="CQ25" s="460"/>
      <c r="CR25" s="460"/>
      <c r="CS25" s="460"/>
      <c r="CT25" s="461"/>
      <c r="CU25" s="459"/>
      <c r="CV25" s="460"/>
      <c r="CW25" s="460"/>
      <c r="CX25" s="460"/>
      <c r="CY25" s="460"/>
      <c r="CZ25" s="460"/>
      <c r="DA25" s="460"/>
      <c r="DB25" s="460"/>
      <c r="DC25" s="460"/>
      <c r="DD25" s="460"/>
      <c r="DE25" s="460"/>
      <c r="DF25" s="460"/>
      <c r="DG25" s="460"/>
      <c r="DH25" s="460"/>
      <c r="DI25" s="460"/>
      <c r="DJ25" s="461"/>
      <c r="DK25" s="82"/>
      <c r="DL25" s="82"/>
      <c r="DM25" s="82"/>
    </row>
    <row r="26" spans="1:117" ht="15" hidden="1" customHeight="1" x14ac:dyDescent="0.25">
      <c r="A26" s="430"/>
      <c r="B26" s="456"/>
      <c r="C26" s="456"/>
      <c r="D26" s="456"/>
      <c r="E26" s="457"/>
      <c r="F26" s="458"/>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5"/>
      <c r="CG26" s="459"/>
      <c r="CH26" s="460"/>
      <c r="CI26" s="460"/>
      <c r="CJ26" s="460"/>
      <c r="CK26" s="460"/>
      <c r="CL26" s="460"/>
      <c r="CM26" s="460"/>
      <c r="CN26" s="460"/>
      <c r="CO26" s="460"/>
      <c r="CP26" s="460"/>
      <c r="CQ26" s="460"/>
      <c r="CR26" s="460"/>
      <c r="CS26" s="460"/>
      <c r="CT26" s="461"/>
      <c r="CU26" s="459"/>
      <c r="CV26" s="460"/>
      <c r="CW26" s="460"/>
      <c r="CX26" s="460"/>
      <c r="CY26" s="460"/>
      <c r="CZ26" s="460"/>
      <c r="DA26" s="460"/>
      <c r="DB26" s="460"/>
      <c r="DC26" s="460"/>
      <c r="DD26" s="460"/>
      <c r="DE26" s="460"/>
      <c r="DF26" s="460"/>
      <c r="DG26" s="460"/>
      <c r="DH26" s="460"/>
      <c r="DI26" s="460"/>
      <c r="DJ26" s="461"/>
      <c r="DK26" s="82"/>
      <c r="DL26" s="82"/>
      <c r="DM26" s="82"/>
    </row>
    <row r="27" spans="1:117" ht="15" hidden="1" customHeight="1" x14ac:dyDescent="0.25">
      <c r="A27" s="430"/>
      <c r="B27" s="456"/>
      <c r="C27" s="456"/>
      <c r="D27" s="456"/>
      <c r="E27" s="457"/>
      <c r="F27" s="458"/>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5"/>
      <c r="CG27" s="459"/>
      <c r="CH27" s="460"/>
      <c r="CI27" s="460"/>
      <c r="CJ27" s="460"/>
      <c r="CK27" s="460"/>
      <c r="CL27" s="460"/>
      <c r="CM27" s="460"/>
      <c r="CN27" s="460"/>
      <c r="CO27" s="460"/>
      <c r="CP27" s="460"/>
      <c r="CQ27" s="460"/>
      <c r="CR27" s="460"/>
      <c r="CS27" s="460"/>
      <c r="CT27" s="461"/>
      <c r="CU27" s="459"/>
      <c r="CV27" s="460"/>
      <c r="CW27" s="460"/>
      <c r="CX27" s="460"/>
      <c r="CY27" s="460"/>
      <c r="CZ27" s="460"/>
      <c r="DA27" s="460"/>
      <c r="DB27" s="460"/>
      <c r="DC27" s="460"/>
      <c r="DD27" s="460"/>
      <c r="DE27" s="460"/>
      <c r="DF27" s="460"/>
      <c r="DG27" s="460"/>
      <c r="DH27" s="460"/>
      <c r="DI27" s="460"/>
      <c r="DJ27" s="461"/>
      <c r="DK27" s="82"/>
      <c r="DL27" s="82"/>
      <c r="DM27" s="82"/>
    </row>
    <row r="28" spans="1:117" ht="15" hidden="1" customHeight="1" x14ac:dyDescent="0.25">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5"/>
      <c r="CG28" s="459"/>
      <c r="CH28" s="460"/>
      <c r="CI28" s="460"/>
      <c r="CJ28" s="460"/>
      <c r="CK28" s="460"/>
      <c r="CL28" s="460"/>
      <c r="CM28" s="460"/>
      <c r="CN28" s="460"/>
      <c r="CO28" s="460"/>
      <c r="CP28" s="460"/>
      <c r="CQ28" s="460"/>
      <c r="CR28" s="460"/>
      <c r="CS28" s="460"/>
      <c r="CT28" s="461"/>
      <c r="CU28" s="459"/>
      <c r="CV28" s="460"/>
      <c r="CW28" s="460"/>
      <c r="CX28" s="460"/>
      <c r="CY28" s="460"/>
      <c r="CZ28" s="460"/>
      <c r="DA28" s="460"/>
      <c r="DB28" s="460"/>
      <c r="DC28" s="460"/>
      <c r="DD28" s="460"/>
      <c r="DE28" s="460"/>
      <c r="DF28" s="460"/>
      <c r="DG28" s="460"/>
      <c r="DH28" s="460"/>
      <c r="DI28" s="460"/>
      <c r="DJ28" s="461"/>
      <c r="DK28" s="82"/>
      <c r="DL28" s="82"/>
      <c r="DM28" s="82"/>
    </row>
    <row r="29" spans="1:117" ht="27.75" hidden="1" customHeight="1" x14ac:dyDescent="0.25">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5"/>
      <c r="CG29" s="459"/>
      <c r="CH29" s="460"/>
      <c r="CI29" s="460"/>
      <c r="CJ29" s="460"/>
      <c r="CK29" s="460"/>
      <c r="CL29" s="460"/>
      <c r="CM29" s="460"/>
      <c r="CN29" s="460"/>
      <c r="CO29" s="460"/>
      <c r="CP29" s="460"/>
      <c r="CQ29" s="460"/>
      <c r="CR29" s="460"/>
      <c r="CS29" s="460"/>
      <c r="CT29" s="461"/>
      <c r="CU29" s="459"/>
      <c r="CV29" s="460"/>
      <c r="CW29" s="460"/>
      <c r="CX29" s="460"/>
      <c r="CY29" s="460"/>
      <c r="CZ29" s="460"/>
      <c r="DA29" s="460"/>
      <c r="DB29" s="460"/>
      <c r="DC29" s="460"/>
      <c r="DD29" s="460"/>
      <c r="DE29" s="460"/>
      <c r="DF29" s="460"/>
      <c r="DG29" s="460"/>
      <c r="DH29" s="460"/>
      <c r="DI29" s="460"/>
      <c r="DJ29" s="461"/>
      <c r="DK29" s="82"/>
      <c r="DL29" s="82"/>
      <c r="DM29" s="82"/>
    </row>
    <row r="30" spans="1:117" ht="15" hidden="1" customHeight="1" x14ac:dyDescent="0.25">
      <c r="A30" s="430"/>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5"/>
      <c r="CG30" s="459"/>
      <c r="CH30" s="460"/>
      <c r="CI30" s="460"/>
      <c r="CJ30" s="460"/>
      <c r="CK30" s="460"/>
      <c r="CL30" s="460"/>
      <c r="CM30" s="460"/>
      <c r="CN30" s="460"/>
      <c r="CO30" s="460"/>
      <c r="CP30" s="460"/>
      <c r="CQ30" s="460"/>
      <c r="CR30" s="460"/>
      <c r="CS30" s="460"/>
      <c r="CT30" s="461"/>
      <c r="CU30" s="459"/>
      <c r="CV30" s="460"/>
      <c r="CW30" s="460"/>
      <c r="CX30" s="460"/>
      <c r="CY30" s="460"/>
      <c r="CZ30" s="460"/>
      <c r="DA30" s="460"/>
      <c r="DB30" s="460"/>
      <c r="DC30" s="460"/>
      <c r="DD30" s="460"/>
      <c r="DE30" s="460"/>
      <c r="DF30" s="460"/>
      <c r="DG30" s="460"/>
      <c r="DH30" s="460"/>
      <c r="DI30" s="460"/>
      <c r="DJ30" s="461"/>
      <c r="DK30" s="82"/>
      <c r="DL30" s="82"/>
      <c r="DM30" s="82"/>
    </row>
    <row r="31" spans="1:117" ht="15" hidden="1" customHeight="1" x14ac:dyDescent="0.25">
      <c r="A31" s="430"/>
      <c r="B31" s="456"/>
      <c r="C31" s="456"/>
      <c r="D31" s="456"/>
      <c r="E31" s="457"/>
      <c r="F31" s="458"/>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5"/>
      <c r="CG31" s="459"/>
      <c r="CH31" s="460"/>
      <c r="CI31" s="460"/>
      <c r="CJ31" s="460"/>
      <c r="CK31" s="460"/>
      <c r="CL31" s="460"/>
      <c r="CM31" s="460"/>
      <c r="CN31" s="460"/>
      <c r="CO31" s="460"/>
      <c r="CP31" s="460"/>
      <c r="CQ31" s="460"/>
      <c r="CR31" s="460"/>
      <c r="CS31" s="460"/>
      <c r="CT31" s="461"/>
      <c r="CU31" s="459"/>
      <c r="CV31" s="460"/>
      <c r="CW31" s="460"/>
      <c r="CX31" s="460"/>
      <c r="CY31" s="460"/>
      <c r="CZ31" s="460"/>
      <c r="DA31" s="460"/>
      <c r="DB31" s="460"/>
      <c r="DC31" s="460"/>
      <c r="DD31" s="460"/>
      <c r="DE31" s="460"/>
      <c r="DF31" s="460"/>
      <c r="DG31" s="460"/>
      <c r="DH31" s="460"/>
      <c r="DI31" s="460"/>
      <c r="DJ31" s="461"/>
      <c r="DK31" s="82"/>
      <c r="DL31" s="82"/>
      <c r="DM31" s="82"/>
    </row>
    <row r="32" spans="1:117" ht="27.75" hidden="1" customHeight="1" x14ac:dyDescent="0.25">
      <c r="A32" s="430"/>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5"/>
      <c r="CG32" s="459"/>
      <c r="CH32" s="460"/>
      <c r="CI32" s="460"/>
      <c r="CJ32" s="460"/>
      <c r="CK32" s="460"/>
      <c r="CL32" s="460"/>
      <c r="CM32" s="460"/>
      <c r="CN32" s="460"/>
      <c r="CO32" s="460"/>
      <c r="CP32" s="460"/>
      <c r="CQ32" s="460"/>
      <c r="CR32" s="460"/>
      <c r="CS32" s="460"/>
      <c r="CT32" s="461"/>
      <c r="CU32" s="459"/>
      <c r="CV32" s="460"/>
      <c r="CW32" s="460"/>
      <c r="CX32" s="460"/>
      <c r="CY32" s="460"/>
      <c r="CZ32" s="460"/>
      <c r="DA32" s="460"/>
      <c r="DB32" s="460"/>
      <c r="DC32" s="460"/>
      <c r="DD32" s="460"/>
      <c r="DE32" s="460"/>
      <c r="DF32" s="460"/>
      <c r="DG32" s="460"/>
      <c r="DH32" s="460"/>
      <c r="DI32" s="460"/>
      <c r="DJ32" s="461"/>
      <c r="DK32" s="82"/>
      <c r="DL32" s="82"/>
      <c r="DM32" s="82"/>
    </row>
    <row r="33" spans="1:117" ht="15" hidden="1" customHeight="1" x14ac:dyDescent="0.25">
      <c r="A33" s="430"/>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5"/>
      <c r="CG33" s="459"/>
      <c r="CH33" s="460"/>
      <c r="CI33" s="460"/>
      <c r="CJ33" s="460"/>
      <c r="CK33" s="460"/>
      <c r="CL33" s="460"/>
      <c r="CM33" s="460"/>
      <c r="CN33" s="460"/>
      <c r="CO33" s="460"/>
      <c r="CP33" s="460"/>
      <c r="CQ33" s="460"/>
      <c r="CR33" s="460"/>
      <c r="CS33" s="460"/>
      <c r="CT33" s="461"/>
      <c r="CU33" s="459"/>
      <c r="CV33" s="460"/>
      <c r="CW33" s="460"/>
      <c r="CX33" s="460"/>
      <c r="CY33" s="460"/>
      <c r="CZ33" s="460"/>
      <c r="DA33" s="460"/>
      <c r="DB33" s="460"/>
      <c r="DC33" s="460"/>
      <c r="DD33" s="460"/>
      <c r="DE33" s="460"/>
      <c r="DF33" s="460"/>
      <c r="DG33" s="460"/>
      <c r="DH33" s="460"/>
      <c r="DI33" s="460"/>
      <c r="DJ33" s="461"/>
      <c r="DK33" s="82"/>
      <c r="DL33" s="82"/>
      <c r="DM33" s="82"/>
    </row>
    <row r="34" spans="1:117" ht="15" hidden="1" customHeight="1" x14ac:dyDescent="0.25">
      <c r="A34" s="430"/>
      <c r="B34" s="456"/>
      <c r="C34" s="456"/>
      <c r="D34" s="456"/>
      <c r="E34" s="457"/>
      <c r="F34" s="458"/>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c r="CF34" s="405"/>
      <c r="CG34" s="459"/>
      <c r="CH34" s="460"/>
      <c r="CI34" s="460"/>
      <c r="CJ34" s="460"/>
      <c r="CK34" s="460"/>
      <c r="CL34" s="460"/>
      <c r="CM34" s="460"/>
      <c r="CN34" s="460"/>
      <c r="CO34" s="460"/>
      <c r="CP34" s="460"/>
      <c r="CQ34" s="460"/>
      <c r="CR34" s="460"/>
      <c r="CS34" s="460"/>
      <c r="CT34" s="461"/>
      <c r="CU34" s="459"/>
      <c r="CV34" s="460"/>
      <c r="CW34" s="460"/>
      <c r="CX34" s="460"/>
      <c r="CY34" s="460"/>
      <c r="CZ34" s="460"/>
      <c r="DA34" s="460"/>
      <c r="DB34" s="460"/>
      <c r="DC34" s="460"/>
      <c r="DD34" s="460"/>
      <c r="DE34" s="460"/>
      <c r="DF34" s="460"/>
      <c r="DG34" s="460"/>
      <c r="DH34" s="460"/>
      <c r="DI34" s="460"/>
      <c r="DJ34" s="461"/>
      <c r="DK34" s="82"/>
      <c r="DL34" s="82"/>
      <c r="DM34" s="82"/>
    </row>
    <row r="35" spans="1:117" ht="27.75" hidden="1" customHeight="1" x14ac:dyDescent="0.25">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5"/>
      <c r="CG35" s="459"/>
      <c r="CH35" s="460"/>
      <c r="CI35" s="460"/>
      <c r="CJ35" s="460"/>
      <c r="CK35" s="460"/>
      <c r="CL35" s="460"/>
      <c r="CM35" s="460"/>
      <c r="CN35" s="460"/>
      <c r="CO35" s="460"/>
      <c r="CP35" s="460"/>
      <c r="CQ35" s="460"/>
      <c r="CR35" s="460"/>
      <c r="CS35" s="460"/>
      <c r="CT35" s="461"/>
      <c r="CU35" s="459"/>
      <c r="CV35" s="460"/>
      <c r="CW35" s="460"/>
      <c r="CX35" s="460"/>
      <c r="CY35" s="460"/>
      <c r="CZ35" s="460"/>
      <c r="DA35" s="460"/>
      <c r="DB35" s="460"/>
      <c r="DC35" s="460"/>
      <c r="DD35" s="460"/>
      <c r="DE35" s="460"/>
      <c r="DF35" s="460"/>
      <c r="DG35" s="460"/>
      <c r="DH35" s="460"/>
      <c r="DI35" s="460"/>
      <c r="DJ35" s="461"/>
      <c r="DK35" s="82"/>
      <c r="DL35" s="82"/>
      <c r="DM35" s="82"/>
    </row>
    <row r="36" spans="1:117" ht="15" hidden="1" customHeight="1" x14ac:dyDescent="0.25">
      <c r="A36" s="430"/>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5"/>
      <c r="CG36" s="459"/>
      <c r="CH36" s="460"/>
      <c r="CI36" s="460"/>
      <c r="CJ36" s="460"/>
      <c r="CK36" s="460"/>
      <c r="CL36" s="460"/>
      <c r="CM36" s="460"/>
      <c r="CN36" s="460"/>
      <c r="CO36" s="460"/>
      <c r="CP36" s="460"/>
      <c r="CQ36" s="460"/>
      <c r="CR36" s="460"/>
      <c r="CS36" s="460"/>
      <c r="CT36" s="461"/>
      <c r="CU36" s="459"/>
      <c r="CV36" s="460"/>
      <c r="CW36" s="460"/>
      <c r="CX36" s="460"/>
      <c r="CY36" s="460"/>
      <c r="CZ36" s="460"/>
      <c r="DA36" s="460"/>
      <c r="DB36" s="460"/>
      <c r="DC36" s="460"/>
      <c r="DD36" s="460"/>
      <c r="DE36" s="460"/>
      <c r="DF36" s="460"/>
      <c r="DG36" s="460"/>
      <c r="DH36" s="460"/>
      <c r="DI36" s="460"/>
      <c r="DJ36" s="461"/>
      <c r="DK36" s="82"/>
      <c r="DL36" s="82"/>
      <c r="DM36" s="82"/>
    </row>
    <row r="37" spans="1:117" ht="15" hidden="1" customHeight="1" x14ac:dyDescent="0.25">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5"/>
      <c r="CG37" s="459"/>
      <c r="CH37" s="460"/>
      <c r="CI37" s="460"/>
      <c r="CJ37" s="460"/>
      <c r="CK37" s="460"/>
      <c r="CL37" s="460"/>
      <c r="CM37" s="460"/>
      <c r="CN37" s="460"/>
      <c r="CO37" s="460"/>
      <c r="CP37" s="460"/>
      <c r="CQ37" s="460"/>
      <c r="CR37" s="460"/>
      <c r="CS37" s="460"/>
      <c r="CT37" s="461"/>
      <c r="CU37" s="459"/>
      <c r="CV37" s="460"/>
      <c r="CW37" s="460"/>
      <c r="CX37" s="460"/>
      <c r="CY37" s="460"/>
      <c r="CZ37" s="460"/>
      <c r="DA37" s="460"/>
      <c r="DB37" s="460"/>
      <c r="DC37" s="460"/>
      <c r="DD37" s="460"/>
      <c r="DE37" s="460"/>
      <c r="DF37" s="460"/>
      <c r="DG37" s="460"/>
      <c r="DH37" s="460"/>
      <c r="DI37" s="460"/>
      <c r="DJ37" s="461"/>
      <c r="DK37" s="82"/>
      <c r="DL37" s="82"/>
      <c r="DM37" s="82"/>
    </row>
    <row r="38" spans="1:117" ht="27.75" hidden="1" customHeight="1" x14ac:dyDescent="0.25">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4"/>
      <c r="CA38" s="404"/>
      <c r="CB38" s="404"/>
      <c r="CC38" s="404"/>
      <c r="CD38" s="404"/>
      <c r="CE38" s="404"/>
      <c r="CF38" s="405"/>
      <c r="CG38" s="459"/>
      <c r="CH38" s="460"/>
      <c r="CI38" s="460"/>
      <c r="CJ38" s="460"/>
      <c r="CK38" s="460"/>
      <c r="CL38" s="460"/>
      <c r="CM38" s="460"/>
      <c r="CN38" s="460"/>
      <c r="CO38" s="460"/>
      <c r="CP38" s="460"/>
      <c r="CQ38" s="460"/>
      <c r="CR38" s="460"/>
      <c r="CS38" s="460"/>
      <c r="CT38" s="461"/>
      <c r="CU38" s="459"/>
      <c r="CV38" s="460"/>
      <c r="CW38" s="460"/>
      <c r="CX38" s="460"/>
      <c r="CY38" s="460"/>
      <c r="CZ38" s="460"/>
      <c r="DA38" s="460"/>
      <c r="DB38" s="460"/>
      <c r="DC38" s="460"/>
      <c r="DD38" s="460"/>
      <c r="DE38" s="460"/>
      <c r="DF38" s="460"/>
      <c r="DG38" s="460"/>
      <c r="DH38" s="460"/>
      <c r="DI38" s="460"/>
      <c r="DJ38" s="461"/>
      <c r="DK38" s="82"/>
      <c r="DL38" s="82"/>
      <c r="DM38" s="82"/>
    </row>
    <row r="39" spans="1:117" ht="15" hidden="1" customHeight="1" x14ac:dyDescent="0.25">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5"/>
      <c r="CG39" s="459"/>
      <c r="CH39" s="460"/>
      <c r="CI39" s="460"/>
      <c r="CJ39" s="460"/>
      <c r="CK39" s="460"/>
      <c r="CL39" s="460"/>
      <c r="CM39" s="460"/>
      <c r="CN39" s="460"/>
      <c r="CO39" s="460"/>
      <c r="CP39" s="460"/>
      <c r="CQ39" s="460"/>
      <c r="CR39" s="460"/>
      <c r="CS39" s="460"/>
      <c r="CT39" s="461"/>
      <c r="CU39" s="459"/>
      <c r="CV39" s="460"/>
      <c r="CW39" s="460"/>
      <c r="CX39" s="460"/>
      <c r="CY39" s="460"/>
      <c r="CZ39" s="460"/>
      <c r="DA39" s="460"/>
      <c r="DB39" s="460"/>
      <c r="DC39" s="460"/>
      <c r="DD39" s="460"/>
      <c r="DE39" s="460"/>
      <c r="DF39" s="460"/>
      <c r="DG39" s="460"/>
      <c r="DH39" s="460"/>
      <c r="DI39" s="460"/>
      <c r="DJ39" s="461"/>
      <c r="DK39" s="82"/>
      <c r="DL39" s="82"/>
      <c r="DM39" s="82"/>
    </row>
    <row r="40" spans="1:117" ht="15" hidden="1" customHeight="1" x14ac:dyDescent="0.25">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5"/>
      <c r="CG40" s="459"/>
      <c r="CH40" s="460"/>
      <c r="CI40" s="460"/>
      <c r="CJ40" s="460"/>
      <c r="CK40" s="460"/>
      <c r="CL40" s="460"/>
      <c r="CM40" s="460"/>
      <c r="CN40" s="460"/>
      <c r="CO40" s="460"/>
      <c r="CP40" s="460"/>
      <c r="CQ40" s="460"/>
      <c r="CR40" s="460"/>
      <c r="CS40" s="460"/>
      <c r="CT40" s="461"/>
      <c r="CU40" s="459"/>
      <c r="CV40" s="460"/>
      <c r="CW40" s="460"/>
      <c r="CX40" s="460"/>
      <c r="CY40" s="460"/>
      <c r="CZ40" s="460"/>
      <c r="DA40" s="460"/>
      <c r="DB40" s="460"/>
      <c r="DC40" s="460"/>
      <c r="DD40" s="460"/>
      <c r="DE40" s="460"/>
      <c r="DF40" s="460"/>
      <c r="DG40" s="460"/>
      <c r="DH40" s="460"/>
      <c r="DI40" s="460"/>
      <c r="DJ40" s="461"/>
      <c r="DK40" s="82"/>
      <c r="DL40" s="82"/>
      <c r="DM40" s="82"/>
    </row>
    <row r="41" spans="1:117" ht="27.75" hidden="1" customHeight="1" x14ac:dyDescent="0.25">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5"/>
      <c r="CG41" s="459"/>
      <c r="CH41" s="460"/>
      <c r="CI41" s="460"/>
      <c r="CJ41" s="460"/>
      <c r="CK41" s="460"/>
      <c r="CL41" s="460"/>
      <c r="CM41" s="460"/>
      <c r="CN41" s="460"/>
      <c r="CO41" s="460"/>
      <c r="CP41" s="460"/>
      <c r="CQ41" s="460"/>
      <c r="CR41" s="460"/>
      <c r="CS41" s="460"/>
      <c r="CT41" s="461"/>
      <c r="CU41" s="459"/>
      <c r="CV41" s="460"/>
      <c r="CW41" s="460"/>
      <c r="CX41" s="460"/>
      <c r="CY41" s="460"/>
      <c r="CZ41" s="460"/>
      <c r="DA41" s="460"/>
      <c r="DB41" s="460"/>
      <c r="DC41" s="460"/>
      <c r="DD41" s="460"/>
      <c r="DE41" s="460"/>
      <c r="DF41" s="460"/>
      <c r="DG41" s="460"/>
      <c r="DH41" s="460"/>
      <c r="DI41" s="460"/>
      <c r="DJ41" s="461"/>
      <c r="DK41" s="82"/>
      <c r="DL41" s="82"/>
      <c r="DM41" s="82"/>
    </row>
    <row r="42" spans="1:117" ht="15" hidden="1" customHeight="1" x14ac:dyDescent="0.25">
      <c r="A42" s="430"/>
      <c r="B42" s="456"/>
      <c r="C42" s="456"/>
      <c r="D42" s="456"/>
      <c r="E42" s="457"/>
      <c r="F42" s="458"/>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c r="BQ42" s="404"/>
      <c r="BR42" s="404"/>
      <c r="BS42" s="404"/>
      <c r="BT42" s="404"/>
      <c r="BU42" s="404"/>
      <c r="BV42" s="404"/>
      <c r="BW42" s="404"/>
      <c r="BX42" s="404"/>
      <c r="BY42" s="404"/>
      <c r="BZ42" s="404"/>
      <c r="CA42" s="404"/>
      <c r="CB42" s="404"/>
      <c r="CC42" s="404"/>
      <c r="CD42" s="404"/>
      <c r="CE42" s="404"/>
      <c r="CF42" s="405"/>
      <c r="CG42" s="459"/>
      <c r="CH42" s="460"/>
      <c r="CI42" s="460"/>
      <c r="CJ42" s="460"/>
      <c r="CK42" s="460"/>
      <c r="CL42" s="460"/>
      <c r="CM42" s="460"/>
      <c r="CN42" s="460"/>
      <c r="CO42" s="460"/>
      <c r="CP42" s="460"/>
      <c r="CQ42" s="460"/>
      <c r="CR42" s="460"/>
      <c r="CS42" s="460"/>
      <c r="CT42" s="461"/>
      <c r="CU42" s="459"/>
      <c r="CV42" s="460"/>
      <c r="CW42" s="460"/>
      <c r="CX42" s="460"/>
      <c r="CY42" s="460"/>
      <c r="CZ42" s="460"/>
      <c r="DA42" s="460"/>
      <c r="DB42" s="460"/>
      <c r="DC42" s="460"/>
      <c r="DD42" s="460"/>
      <c r="DE42" s="460"/>
      <c r="DF42" s="460"/>
      <c r="DG42" s="460"/>
      <c r="DH42" s="460"/>
      <c r="DI42" s="460"/>
      <c r="DJ42" s="461"/>
      <c r="DK42" s="82"/>
      <c r="DL42" s="82"/>
      <c r="DM42" s="82"/>
    </row>
    <row r="43" spans="1:117" ht="15" hidden="1" customHeight="1" x14ac:dyDescent="0.25">
      <c r="A43" s="430"/>
      <c r="B43" s="456"/>
      <c r="C43" s="456"/>
      <c r="D43" s="456"/>
      <c r="E43" s="457"/>
      <c r="F43" s="458"/>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5"/>
      <c r="CG43" s="459"/>
      <c r="CH43" s="460"/>
      <c r="CI43" s="460"/>
      <c r="CJ43" s="460"/>
      <c r="CK43" s="460"/>
      <c r="CL43" s="460"/>
      <c r="CM43" s="460"/>
      <c r="CN43" s="460"/>
      <c r="CO43" s="460"/>
      <c r="CP43" s="460"/>
      <c r="CQ43" s="460"/>
      <c r="CR43" s="460"/>
      <c r="CS43" s="460"/>
      <c r="CT43" s="461"/>
      <c r="CU43" s="459"/>
      <c r="CV43" s="460"/>
      <c r="CW43" s="460"/>
      <c r="CX43" s="460"/>
      <c r="CY43" s="460"/>
      <c r="CZ43" s="460"/>
      <c r="DA43" s="460"/>
      <c r="DB43" s="460"/>
      <c r="DC43" s="460"/>
      <c r="DD43" s="460"/>
      <c r="DE43" s="460"/>
      <c r="DF43" s="460"/>
      <c r="DG43" s="460"/>
      <c r="DH43" s="460"/>
      <c r="DI43" s="460"/>
      <c r="DJ43" s="461"/>
      <c r="DK43" s="82"/>
      <c r="DL43" s="82"/>
      <c r="DM43" s="82"/>
    </row>
    <row r="44" spans="1:117" ht="27.75" hidden="1" customHeight="1" x14ac:dyDescent="0.25">
      <c r="A44" s="430"/>
      <c r="B44" s="456"/>
      <c r="C44" s="456"/>
      <c r="D44" s="456"/>
      <c r="E44" s="457"/>
      <c r="F44" s="458"/>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5"/>
      <c r="CG44" s="459"/>
      <c r="CH44" s="460"/>
      <c r="CI44" s="460"/>
      <c r="CJ44" s="460"/>
      <c r="CK44" s="460"/>
      <c r="CL44" s="460"/>
      <c r="CM44" s="460"/>
      <c r="CN44" s="460"/>
      <c r="CO44" s="460"/>
      <c r="CP44" s="460"/>
      <c r="CQ44" s="460"/>
      <c r="CR44" s="460"/>
      <c r="CS44" s="460"/>
      <c r="CT44" s="461"/>
      <c r="CU44" s="459"/>
      <c r="CV44" s="460"/>
      <c r="CW44" s="460"/>
      <c r="CX44" s="460"/>
      <c r="CY44" s="460"/>
      <c r="CZ44" s="460"/>
      <c r="DA44" s="460"/>
      <c r="DB44" s="460"/>
      <c r="DC44" s="460"/>
      <c r="DD44" s="460"/>
      <c r="DE44" s="460"/>
      <c r="DF44" s="460"/>
      <c r="DG44" s="460"/>
      <c r="DH44" s="460"/>
      <c r="DI44" s="460"/>
      <c r="DJ44" s="461"/>
      <c r="DK44" s="82"/>
      <c r="DL44" s="82"/>
      <c r="DM44" s="82"/>
    </row>
    <row r="45" spans="1:117" ht="15" hidden="1" customHeight="1" x14ac:dyDescent="0.25">
      <c r="A45" s="430"/>
      <c r="B45" s="456"/>
      <c r="C45" s="456"/>
      <c r="D45" s="456"/>
      <c r="E45" s="457"/>
      <c r="F45" s="458"/>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5"/>
      <c r="CG45" s="459"/>
      <c r="CH45" s="460"/>
      <c r="CI45" s="460"/>
      <c r="CJ45" s="460"/>
      <c r="CK45" s="460"/>
      <c r="CL45" s="460"/>
      <c r="CM45" s="460"/>
      <c r="CN45" s="460"/>
      <c r="CO45" s="460"/>
      <c r="CP45" s="460"/>
      <c r="CQ45" s="460"/>
      <c r="CR45" s="460"/>
      <c r="CS45" s="460"/>
      <c r="CT45" s="461"/>
      <c r="CU45" s="459"/>
      <c r="CV45" s="460"/>
      <c r="CW45" s="460"/>
      <c r="CX45" s="460"/>
      <c r="CY45" s="460"/>
      <c r="CZ45" s="460"/>
      <c r="DA45" s="460"/>
      <c r="DB45" s="460"/>
      <c r="DC45" s="460"/>
      <c r="DD45" s="460"/>
      <c r="DE45" s="460"/>
      <c r="DF45" s="460"/>
      <c r="DG45" s="460"/>
      <c r="DH45" s="460"/>
      <c r="DI45" s="460"/>
      <c r="DJ45" s="461"/>
      <c r="DK45" s="82"/>
      <c r="DL45" s="82"/>
      <c r="DM45" s="82"/>
    </row>
    <row r="46" spans="1:117" ht="15" hidden="1" customHeight="1" x14ac:dyDescent="0.25">
      <c r="A46" s="430"/>
      <c r="B46" s="456"/>
      <c r="C46" s="456"/>
      <c r="D46" s="456"/>
      <c r="E46" s="457"/>
      <c r="F46" s="458"/>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5"/>
      <c r="CG46" s="459"/>
      <c r="CH46" s="460"/>
      <c r="CI46" s="460"/>
      <c r="CJ46" s="460"/>
      <c r="CK46" s="460"/>
      <c r="CL46" s="460"/>
      <c r="CM46" s="460"/>
      <c r="CN46" s="460"/>
      <c r="CO46" s="460"/>
      <c r="CP46" s="460"/>
      <c r="CQ46" s="460"/>
      <c r="CR46" s="460"/>
      <c r="CS46" s="460"/>
      <c r="CT46" s="461"/>
      <c r="CU46" s="459"/>
      <c r="CV46" s="460"/>
      <c r="CW46" s="460"/>
      <c r="CX46" s="460"/>
      <c r="CY46" s="460"/>
      <c r="CZ46" s="460"/>
      <c r="DA46" s="460"/>
      <c r="DB46" s="460"/>
      <c r="DC46" s="460"/>
      <c r="DD46" s="460"/>
      <c r="DE46" s="460"/>
      <c r="DF46" s="460"/>
      <c r="DG46" s="460"/>
      <c r="DH46" s="460"/>
      <c r="DI46" s="460"/>
      <c r="DJ46" s="461"/>
      <c r="DK46" s="82"/>
      <c r="DL46" s="82"/>
      <c r="DM46" s="82"/>
    </row>
    <row r="47" spans="1:117" ht="27.75" hidden="1" customHeight="1" x14ac:dyDescent="0.25">
      <c r="A47" s="430"/>
      <c r="B47" s="456"/>
      <c r="C47" s="456"/>
      <c r="D47" s="456"/>
      <c r="E47" s="457"/>
      <c r="F47" s="458"/>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5"/>
      <c r="CG47" s="459"/>
      <c r="CH47" s="460"/>
      <c r="CI47" s="460"/>
      <c r="CJ47" s="460"/>
      <c r="CK47" s="460"/>
      <c r="CL47" s="460"/>
      <c r="CM47" s="460"/>
      <c r="CN47" s="460"/>
      <c r="CO47" s="460"/>
      <c r="CP47" s="460"/>
      <c r="CQ47" s="460"/>
      <c r="CR47" s="460"/>
      <c r="CS47" s="460"/>
      <c r="CT47" s="461"/>
      <c r="CU47" s="459"/>
      <c r="CV47" s="460"/>
      <c r="CW47" s="460"/>
      <c r="CX47" s="460"/>
      <c r="CY47" s="460"/>
      <c r="CZ47" s="460"/>
      <c r="DA47" s="460"/>
      <c r="DB47" s="460"/>
      <c r="DC47" s="460"/>
      <c r="DD47" s="460"/>
      <c r="DE47" s="460"/>
      <c r="DF47" s="460"/>
      <c r="DG47" s="460"/>
      <c r="DH47" s="460"/>
      <c r="DI47" s="460"/>
      <c r="DJ47" s="461"/>
      <c r="DK47" s="82"/>
      <c r="DL47" s="82"/>
      <c r="DM47" s="82"/>
    </row>
    <row r="48" spans="1:117" ht="15" hidden="1" customHeight="1" x14ac:dyDescent="0.25">
      <c r="A48" s="430"/>
      <c r="B48" s="456"/>
      <c r="C48" s="456"/>
      <c r="D48" s="456"/>
      <c r="E48" s="457"/>
      <c r="F48" s="458"/>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5"/>
      <c r="CG48" s="459"/>
      <c r="CH48" s="460"/>
      <c r="CI48" s="460"/>
      <c r="CJ48" s="460"/>
      <c r="CK48" s="460"/>
      <c r="CL48" s="460"/>
      <c r="CM48" s="460"/>
      <c r="CN48" s="460"/>
      <c r="CO48" s="460"/>
      <c r="CP48" s="460"/>
      <c r="CQ48" s="460"/>
      <c r="CR48" s="460"/>
      <c r="CS48" s="460"/>
      <c r="CT48" s="461"/>
      <c r="CU48" s="459"/>
      <c r="CV48" s="460"/>
      <c r="CW48" s="460"/>
      <c r="CX48" s="460"/>
      <c r="CY48" s="460"/>
      <c r="CZ48" s="460"/>
      <c r="DA48" s="460"/>
      <c r="DB48" s="460"/>
      <c r="DC48" s="460"/>
      <c r="DD48" s="460"/>
      <c r="DE48" s="460"/>
      <c r="DF48" s="460"/>
      <c r="DG48" s="460"/>
      <c r="DH48" s="460"/>
      <c r="DI48" s="460"/>
      <c r="DJ48" s="461"/>
      <c r="DK48" s="82"/>
      <c r="DL48" s="82"/>
      <c r="DM48" s="82"/>
    </row>
    <row r="49" spans="1:117" ht="15" hidden="1" customHeight="1" x14ac:dyDescent="0.25">
      <c r="A49" s="430"/>
      <c r="B49" s="456"/>
      <c r="C49" s="456"/>
      <c r="D49" s="456"/>
      <c r="E49" s="457"/>
      <c r="F49" s="458"/>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5"/>
      <c r="CG49" s="459"/>
      <c r="CH49" s="460"/>
      <c r="CI49" s="460"/>
      <c r="CJ49" s="460"/>
      <c r="CK49" s="460"/>
      <c r="CL49" s="460"/>
      <c r="CM49" s="460"/>
      <c r="CN49" s="460"/>
      <c r="CO49" s="460"/>
      <c r="CP49" s="460"/>
      <c r="CQ49" s="460"/>
      <c r="CR49" s="460"/>
      <c r="CS49" s="460"/>
      <c r="CT49" s="461"/>
      <c r="CU49" s="459"/>
      <c r="CV49" s="460"/>
      <c r="CW49" s="460"/>
      <c r="CX49" s="460"/>
      <c r="CY49" s="460"/>
      <c r="CZ49" s="460"/>
      <c r="DA49" s="460"/>
      <c r="DB49" s="460"/>
      <c r="DC49" s="460"/>
      <c r="DD49" s="460"/>
      <c r="DE49" s="460"/>
      <c r="DF49" s="460"/>
      <c r="DG49" s="460"/>
      <c r="DH49" s="460"/>
      <c r="DI49" s="460"/>
      <c r="DJ49" s="461"/>
      <c r="DK49" s="82"/>
      <c r="DL49" s="82"/>
      <c r="DM49" s="82"/>
    </row>
    <row r="50" spans="1:117" ht="27.75" hidden="1" customHeight="1" x14ac:dyDescent="0.25">
      <c r="A50" s="430"/>
      <c r="B50" s="456"/>
      <c r="C50" s="456"/>
      <c r="D50" s="456"/>
      <c r="E50" s="457"/>
      <c r="F50" s="458"/>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5"/>
      <c r="CG50" s="459"/>
      <c r="CH50" s="460"/>
      <c r="CI50" s="460"/>
      <c r="CJ50" s="460"/>
      <c r="CK50" s="460"/>
      <c r="CL50" s="460"/>
      <c r="CM50" s="460"/>
      <c r="CN50" s="460"/>
      <c r="CO50" s="460"/>
      <c r="CP50" s="460"/>
      <c r="CQ50" s="460"/>
      <c r="CR50" s="460"/>
      <c r="CS50" s="460"/>
      <c r="CT50" s="461"/>
      <c r="CU50" s="459"/>
      <c r="CV50" s="460"/>
      <c r="CW50" s="460"/>
      <c r="CX50" s="460"/>
      <c r="CY50" s="460"/>
      <c r="CZ50" s="460"/>
      <c r="DA50" s="460"/>
      <c r="DB50" s="460"/>
      <c r="DC50" s="460"/>
      <c r="DD50" s="460"/>
      <c r="DE50" s="460"/>
      <c r="DF50" s="460"/>
      <c r="DG50" s="460"/>
      <c r="DH50" s="460"/>
      <c r="DI50" s="460"/>
      <c r="DJ50" s="461"/>
      <c r="DK50" s="82"/>
      <c r="DL50" s="82"/>
      <c r="DM50" s="82"/>
    </row>
    <row r="51" spans="1:117" ht="15" hidden="1" customHeight="1" x14ac:dyDescent="0.25">
      <c r="A51" s="430"/>
      <c r="B51" s="456"/>
      <c r="C51" s="456"/>
      <c r="D51" s="456"/>
      <c r="E51" s="457"/>
      <c r="F51" s="458"/>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5"/>
      <c r="CG51" s="459"/>
      <c r="CH51" s="460"/>
      <c r="CI51" s="460"/>
      <c r="CJ51" s="460"/>
      <c r="CK51" s="460"/>
      <c r="CL51" s="460"/>
      <c r="CM51" s="460"/>
      <c r="CN51" s="460"/>
      <c r="CO51" s="460"/>
      <c r="CP51" s="460"/>
      <c r="CQ51" s="460"/>
      <c r="CR51" s="460"/>
      <c r="CS51" s="460"/>
      <c r="CT51" s="461"/>
      <c r="CU51" s="459"/>
      <c r="CV51" s="460"/>
      <c r="CW51" s="460"/>
      <c r="CX51" s="460"/>
      <c r="CY51" s="460"/>
      <c r="CZ51" s="460"/>
      <c r="DA51" s="460"/>
      <c r="DB51" s="460"/>
      <c r="DC51" s="460"/>
      <c r="DD51" s="460"/>
      <c r="DE51" s="460"/>
      <c r="DF51" s="460"/>
      <c r="DG51" s="460"/>
      <c r="DH51" s="460"/>
      <c r="DI51" s="460"/>
      <c r="DJ51" s="461"/>
      <c r="DK51" s="82"/>
      <c r="DL51" s="82"/>
      <c r="DM51" s="82"/>
    </row>
    <row r="52" spans="1:117" ht="15" hidden="1" customHeight="1" x14ac:dyDescent="0.25">
      <c r="A52" s="430" t="s">
        <v>409</v>
      </c>
      <c r="B52" s="456"/>
      <c r="C52" s="456"/>
      <c r="D52" s="456"/>
      <c r="E52" s="457"/>
      <c r="F52" s="458"/>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5"/>
      <c r="CG52" s="459"/>
      <c r="CH52" s="460"/>
      <c r="CI52" s="460"/>
      <c r="CJ52" s="460"/>
      <c r="CK52" s="460"/>
      <c r="CL52" s="460"/>
      <c r="CM52" s="460"/>
      <c r="CN52" s="460"/>
      <c r="CO52" s="460"/>
      <c r="CP52" s="460"/>
      <c r="CQ52" s="460"/>
      <c r="CR52" s="460"/>
      <c r="CS52" s="460"/>
      <c r="CT52" s="461"/>
      <c r="CU52" s="459"/>
      <c r="CV52" s="460"/>
      <c r="CW52" s="460"/>
      <c r="CX52" s="460"/>
      <c r="CY52" s="460"/>
      <c r="CZ52" s="460"/>
      <c r="DA52" s="460"/>
      <c r="DB52" s="460"/>
      <c r="DC52" s="460"/>
      <c r="DD52" s="460"/>
      <c r="DE52" s="460"/>
      <c r="DF52" s="460"/>
      <c r="DG52" s="460"/>
      <c r="DH52" s="460"/>
      <c r="DI52" s="460"/>
      <c r="DJ52" s="461"/>
      <c r="DK52" s="82"/>
      <c r="DL52" s="82"/>
      <c r="DM52" s="82"/>
    </row>
    <row r="53" spans="1:117" ht="15" customHeight="1" x14ac:dyDescent="0.25">
      <c r="A53" s="430"/>
      <c r="B53" s="456"/>
      <c r="C53" s="456"/>
      <c r="D53" s="456"/>
      <c r="E53" s="457"/>
      <c r="F53" s="512" t="s">
        <v>371</v>
      </c>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4"/>
      <c r="CG53" s="435" t="s">
        <v>36</v>
      </c>
      <c r="CH53" s="436"/>
      <c r="CI53" s="436"/>
      <c r="CJ53" s="436"/>
      <c r="CK53" s="436"/>
      <c r="CL53" s="436"/>
      <c r="CM53" s="436"/>
      <c r="CN53" s="436"/>
      <c r="CO53" s="436"/>
      <c r="CP53" s="436"/>
      <c r="CQ53" s="436"/>
      <c r="CR53" s="436"/>
      <c r="CS53" s="436"/>
      <c r="CT53" s="437"/>
      <c r="CU53" s="470">
        <f>CU9+CU12+CU14</f>
        <v>6225021</v>
      </c>
      <c r="CV53" s="471"/>
      <c r="CW53" s="471"/>
      <c r="CX53" s="471"/>
      <c r="CY53" s="471"/>
      <c r="CZ53" s="471"/>
      <c r="DA53" s="471"/>
      <c r="DB53" s="471"/>
      <c r="DC53" s="471"/>
      <c r="DD53" s="471"/>
      <c r="DE53" s="471"/>
      <c r="DF53" s="471"/>
      <c r="DG53" s="471"/>
      <c r="DH53" s="471"/>
      <c r="DI53" s="471"/>
      <c r="DJ53" s="472"/>
      <c r="DK53" s="102">
        <f>DK9+DK14</f>
        <v>0</v>
      </c>
      <c r="DL53" s="102">
        <f>DL9+DL14+DL12</f>
        <v>3256660</v>
      </c>
      <c r="DM53" s="102">
        <f>DM9+DM14</f>
        <v>2968361</v>
      </c>
    </row>
  </sheetData>
  <mergeCells count="192">
    <mergeCell ref="DK1:DM1"/>
    <mergeCell ref="A2:DJ2"/>
    <mergeCell ref="V4:DJ4"/>
    <mergeCell ref="A6:E7"/>
    <mergeCell ref="F6:CF7"/>
    <mergeCell ref="CG6:CT7"/>
    <mergeCell ref="CU6:DJ7"/>
    <mergeCell ref="DK6:DM6"/>
    <mergeCell ref="A10:E10"/>
    <mergeCell ref="F10:CF10"/>
    <mergeCell ref="CG10:CT10"/>
    <mergeCell ref="CU10:DJ10"/>
    <mergeCell ref="A11:E11"/>
    <mergeCell ref="F11:CF11"/>
    <mergeCell ref="CG11:CT11"/>
    <mergeCell ref="CU11:DJ11"/>
    <mergeCell ref="A8:E8"/>
    <mergeCell ref="F8:CF8"/>
    <mergeCell ref="CG8:CT8"/>
    <mergeCell ref="CU8:DJ8"/>
    <mergeCell ref="A9:E9"/>
    <mergeCell ref="F9:CF9"/>
    <mergeCell ref="CG9:CT9"/>
    <mergeCell ref="CU9:DJ9"/>
    <mergeCell ref="A14:E14"/>
    <mergeCell ref="F14:CF14"/>
    <mergeCell ref="CG14:CT14"/>
    <mergeCell ref="CU14:DJ14"/>
    <mergeCell ref="A15:E15"/>
    <mergeCell ref="F15:CF15"/>
    <mergeCell ref="CG15:CT15"/>
    <mergeCell ref="CU15:DJ15"/>
    <mergeCell ref="A12:E12"/>
    <mergeCell ref="F12:CF12"/>
    <mergeCell ref="CG12:CT12"/>
    <mergeCell ref="CU12:DJ12"/>
    <mergeCell ref="A13:E13"/>
    <mergeCell ref="F13:CF13"/>
    <mergeCell ref="CG13:CT13"/>
    <mergeCell ref="CU13:DJ13"/>
    <mergeCell ref="A18:E18"/>
    <mergeCell ref="F18:CF18"/>
    <mergeCell ref="CG18:CT18"/>
    <mergeCell ref="CU18:DJ18"/>
    <mergeCell ref="A16:E16"/>
    <mergeCell ref="F16:CF16"/>
    <mergeCell ref="CG16:CT16"/>
    <mergeCell ref="CU16:DJ16"/>
    <mergeCell ref="A17:E17"/>
    <mergeCell ref="F17:CF17"/>
    <mergeCell ref="CG17:CT17"/>
    <mergeCell ref="CU17:DJ17"/>
    <mergeCell ref="A21:E21"/>
    <mergeCell ref="F21:CF21"/>
    <mergeCell ref="CG21:CT21"/>
    <mergeCell ref="CU21:DJ21"/>
    <mergeCell ref="A22:E22"/>
    <mergeCell ref="F22:CF22"/>
    <mergeCell ref="CG22:CT22"/>
    <mergeCell ref="CU22:DJ22"/>
    <mergeCell ref="A19:E19"/>
    <mergeCell ref="F19:CF19"/>
    <mergeCell ref="CG19:CT19"/>
    <mergeCell ref="CU19:DJ19"/>
    <mergeCell ref="A20:E20"/>
    <mergeCell ref="F20:CF20"/>
    <mergeCell ref="CG20:CT20"/>
    <mergeCell ref="CU20:DJ20"/>
    <mergeCell ref="A25:E25"/>
    <mergeCell ref="F25:CF25"/>
    <mergeCell ref="CG25:CT25"/>
    <mergeCell ref="CU25:DJ25"/>
    <mergeCell ref="A26:E26"/>
    <mergeCell ref="F26:CF26"/>
    <mergeCell ref="CG26:CT26"/>
    <mergeCell ref="CU26:DJ26"/>
    <mergeCell ref="A23:E23"/>
    <mergeCell ref="F23:CF23"/>
    <mergeCell ref="CG23:CT23"/>
    <mergeCell ref="CU23:DJ23"/>
    <mergeCell ref="A24:E24"/>
    <mergeCell ref="F24:CF24"/>
    <mergeCell ref="CG24:CT24"/>
    <mergeCell ref="CU24:DJ24"/>
    <mergeCell ref="A29:E29"/>
    <mergeCell ref="F29:CF29"/>
    <mergeCell ref="CG29:CT29"/>
    <mergeCell ref="CU29:DJ29"/>
    <mergeCell ref="A30:E30"/>
    <mergeCell ref="F30:CF30"/>
    <mergeCell ref="CG30:CT30"/>
    <mergeCell ref="CU30:DJ30"/>
    <mergeCell ref="A27:E27"/>
    <mergeCell ref="F27:CF27"/>
    <mergeCell ref="CG27:CT27"/>
    <mergeCell ref="CU27:DJ27"/>
    <mergeCell ref="A28:E28"/>
    <mergeCell ref="F28:CF28"/>
    <mergeCell ref="CG28:CT28"/>
    <mergeCell ref="CU28:DJ28"/>
    <mergeCell ref="A33:E33"/>
    <mergeCell ref="F33:CF33"/>
    <mergeCell ref="CG33:CT33"/>
    <mergeCell ref="CU33:DJ33"/>
    <mergeCell ref="A34:E34"/>
    <mergeCell ref="F34:CF34"/>
    <mergeCell ref="CG34:CT34"/>
    <mergeCell ref="CU34:DJ34"/>
    <mergeCell ref="A31:E31"/>
    <mergeCell ref="F31:CF31"/>
    <mergeCell ref="CG31:CT31"/>
    <mergeCell ref="CU31:DJ31"/>
    <mergeCell ref="A32:E32"/>
    <mergeCell ref="F32:CF32"/>
    <mergeCell ref="CG32:CT32"/>
    <mergeCell ref="CU32:DJ32"/>
    <mergeCell ref="A37:E37"/>
    <mergeCell ref="F37:CF37"/>
    <mergeCell ref="CG37:CT37"/>
    <mergeCell ref="CU37:DJ37"/>
    <mergeCell ref="A38:E38"/>
    <mergeCell ref="F38:CF38"/>
    <mergeCell ref="CG38:CT38"/>
    <mergeCell ref="CU38:DJ38"/>
    <mergeCell ref="A35:E35"/>
    <mergeCell ref="F35:CF35"/>
    <mergeCell ref="CG35:CT35"/>
    <mergeCell ref="CU35:DJ35"/>
    <mergeCell ref="A36:E36"/>
    <mergeCell ref="F36:CF36"/>
    <mergeCell ref="CG36:CT36"/>
    <mergeCell ref="CU36:DJ36"/>
    <mergeCell ref="A41:E41"/>
    <mergeCell ref="F41:CF41"/>
    <mergeCell ref="CG41:CT41"/>
    <mergeCell ref="CU41:DJ41"/>
    <mergeCell ref="A42:E42"/>
    <mergeCell ref="F42:CF42"/>
    <mergeCell ref="CG42:CT42"/>
    <mergeCell ref="CU42:DJ42"/>
    <mergeCell ref="A39:E39"/>
    <mergeCell ref="F39:CF39"/>
    <mergeCell ref="CG39:CT39"/>
    <mergeCell ref="CU39:DJ39"/>
    <mergeCell ref="A40:E40"/>
    <mergeCell ref="F40:CF40"/>
    <mergeCell ref="CG40:CT40"/>
    <mergeCell ref="CU40:DJ40"/>
    <mergeCell ref="A45:E45"/>
    <mergeCell ref="F45:CF45"/>
    <mergeCell ref="CG45:CT45"/>
    <mergeCell ref="CU45:DJ45"/>
    <mergeCell ref="A46:E46"/>
    <mergeCell ref="F46:CF46"/>
    <mergeCell ref="CG46:CT46"/>
    <mergeCell ref="CU46:DJ46"/>
    <mergeCell ref="A43:E43"/>
    <mergeCell ref="F43:CF43"/>
    <mergeCell ref="CG43:CT43"/>
    <mergeCell ref="CU43:DJ43"/>
    <mergeCell ref="A44:E44"/>
    <mergeCell ref="F44:CF44"/>
    <mergeCell ref="CG44:CT44"/>
    <mergeCell ref="CU44:DJ44"/>
    <mergeCell ref="A49:E49"/>
    <mergeCell ref="F49:CF49"/>
    <mergeCell ref="CG49:CT49"/>
    <mergeCell ref="CU49:DJ49"/>
    <mergeCell ref="A50:E50"/>
    <mergeCell ref="F50:CF50"/>
    <mergeCell ref="CG50:CT50"/>
    <mergeCell ref="CU50:DJ50"/>
    <mergeCell ref="A47:E47"/>
    <mergeCell ref="F47:CF47"/>
    <mergeCell ref="CG47:CT47"/>
    <mergeCell ref="CU47:DJ47"/>
    <mergeCell ref="A48:E48"/>
    <mergeCell ref="F48:CF48"/>
    <mergeCell ref="CG48:CT48"/>
    <mergeCell ref="CU48:DJ48"/>
    <mergeCell ref="A53:E53"/>
    <mergeCell ref="F53:CF53"/>
    <mergeCell ref="CG53:CT53"/>
    <mergeCell ref="CU53:DJ53"/>
    <mergeCell ref="A51:E51"/>
    <mergeCell ref="F51:CF51"/>
    <mergeCell ref="CG51:CT51"/>
    <mergeCell ref="CU51:DJ51"/>
    <mergeCell ref="A52:E52"/>
    <mergeCell ref="F52:CF52"/>
    <mergeCell ref="CG52:CT52"/>
    <mergeCell ref="CU52:DJ52"/>
  </mergeCells>
  <pageMargins left="0.78740157480314965" right="0.78740157480314965" top="1.1811023622047245" bottom="0.39370078740157483" header="0" footer="0"/>
  <pageSetup paperSize="9" scale="94" fitToHeight="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CFC49-8AFC-489D-A757-6EC41931FC9D}">
  <dimension ref="A1:DM14"/>
  <sheetViews>
    <sheetView view="pageBreakPreview" zoomScaleNormal="100" zoomScaleSheetLayoutView="100" workbookViewId="0">
      <selection activeCell="DM15" sqref="DM15"/>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564</v>
      </c>
      <c r="DL1" s="395"/>
      <c r="DM1" s="395"/>
    </row>
    <row r="2" spans="1:117" ht="9" customHeight="1" x14ac:dyDescent="0.25"/>
    <row r="3" spans="1:117" s="96" customFormat="1" ht="14.25" customHeight="1" x14ac:dyDescent="0.2">
      <c r="A3" s="518" t="s">
        <v>514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row>
    <row r="4" spans="1:117" ht="14.25" customHeight="1" x14ac:dyDescent="0.25"/>
    <row r="5" spans="1:117" s="96" customFormat="1" ht="16.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6.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s="90" customFormat="1" ht="33" customHeight="1" x14ac:dyDescent="0.2">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4"/>
      <c r="BL7" s="372" t="s">
        <v>515</v>
      </c>
      <c r="BM7" s="373"/>
      <c r="BN7" s="373"/>
      <c r="BO7" s="373"/>
      <c r="BP7" s="373"/>
      <c r="BQ7" s="373"/>
      <c r="BR7" s="373"/>
      <c r="BS7" s="373"/>
      <c r="BT7" s="373"/>
      <c r="BU7" s="373"/>
      <c r="BV7" s="373"/>
      <c r="BW7" s="373"/>
      <c r="BX7" s="373"/>
      <c r="BY7" s="373"/>
      <c r="BZ7" s="373"/>
      <c r="CA7" s="374"/>
      <c r="CB7" s="372" t="s">
        <v>516</v>
      </c>
      <c r="CC7" s="373"/>
      <c r="CD7" s="373"/>
      <c r="CE7" s="373"/>
      <c r="CF7" s="373"/>
      <c r="CG7" s="373"/>
      <c r="CH7" s="373"/>
      <c r="CI7" s="373"/>
      <c r="CJ7" s="373"/>
      <c r="CK7" s="373"/>
      <c r="CL7" s="373"/>
      <c r="CM7" s="373"/>
      <c r="CN7" s="373"/>
      <c r="CO7" s="374"/>
      <c r="CP7" s="372" t="s">
        <v>434</v>
      </c>
      <c r="CQ7" s="373"/>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s="90" customFormat="1" ht="67.5" customHeight="1" x14ac:dyDescent="0.2">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80"/>
      <c r="BL8" s="378"/>
      <c r="BM8" s="379"/>
      <c r="BN8" s="379"/>
      <c r="BO8" s="379"/>
      <c r="BP8" s="379"/>
      <c r="BQ8" s="379"/>
      <c r="BR8" s="379"/>
      <c r="BS8" s="379"/>
      <c r="BT8" s="379"/>
      <c r="BU8" s="379"/>
      <c r="BV8" s="379"/>
      <c r="BW8" s="379"/>
      <c r="BX8" s="379"/>
      <c r="BY8" s="379"/>
      <c r="BZ8" s="379"/>
      <c r="CA8" s="380"/>
      <c r="CB8" s="378"/>
      <c r="CC8" s="379"/>
      <c r="CD8" s="379"/>
      <c r="CE8" s="379"/>
      <c r="CF8" s="379"/>
      <c r="CG8" s="379"/>
      <c r="CH8" s="379"/>
      <c r="CI8" s="379"/>
      <c r="CJ8" s="379"/>
      <c r="CK8" s="379"/>
      <c r="CL8" s="379"/>
      <c r="CM8" s="379"/>
      <c r="CN8" s="379"/>
      <c r="CO8" s="380"/>
      <c r="CP8" s="378"/>
      <c r="CQ8" s="379"/>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70"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7"/>
      <c r="BL9" s="425">
        <v>3</v>
      </c>
      <c r="BM9" s="426"/>
      <c r="BN9" s="426"/>
      <c r="BO9" s="426"/>
      <c r="BP9" s="426"/>
      <c r="BQ9" s="426"/>
      <c r="BR9" s="426"/>
      <c r="BS9" s="426"/>
      <c r="BT9" s="426"/>
      <c r="BU9" s="426"/>
      <c r="BV9" s="426"/>
      <c r="BW9" s="426"/>
      <c r="BX9" s="426"/>
      <c r="BY9" s="426"/>
      <c r="BZ9" s="426"/>
      <c r="CA9" s="427"/>
      <c r="CB9" s="425">
        <v>4</v>
      </c>
      <c r="CC9" s="426"/>
      <c r="CD9" s="426"/>
      <c r="CE9" s="426"/>
      <c r="CF9" s="426"/>
      <c r="CG9" s="426"/>
      <c r="CH9" s="426"/>
      <c r="CI9" s="426"/>
      <c r="CJ9" s="426"/>
      <c r="CK9" s="426"/>
      <c r="CL9" s="426"/>
      <c r="CM9" s="426"/>
      <c r="CN9" s="426"/>
      <c r="CO9" s="427"/>
      <c r="CP9" s="425">
        <v>5</v>
      </c>
      <c r="CQ9" s="426"/>
      <c r="CR9" s="426"/>
      <c r="CS9" s="426"/>
      <c r="CT9" s="426"/>
      <c r="CU9" s="426"/>
      <c r="CV9" s="426"/>
      <c r="CW9" s="426"/>
      <c r="CX9" s="426"/>
      <c r="CY9" s="426"/>
      <c r="CZ9" s="426"/>
      <c r="DA9" s="426"/>
      <c r="DB9" s="426"/>
      <c r="DC9" s="426"/>
      <c r="DD9" s="426"/>
      <c r="DE9" s="426"/>
      <c r="DF9" s="426"/>
      <c r="DG9" s="426"/>
      <c r="DH9" s="426"/>
      <c r="DI9" s="426"/>
      <c r="DJ9" s="427"/>
      <c r="DK9" s="89">
        <v>6</v>
      </c>
      <c r="DL9" s="89">
        <v>7</v>
      </c>
      <c r="DM9" s="89">
        <v>8</v>
      </c>
    </row>
    <row r="10" spans="1:117" s="72" customFormat="1" ht="15" customHeight="1" x14ac:dyDescent="0.2">
      <c r="A10" s="430" t="s">
        <v>10</v>
      </c>
      <c r="B10" s="456"/>
      <c r="C10" s="456"/>
      <c r="D10" s="456"/>
      <c r="E10" s="457"/>
      <c r="F10" s="458" t="s">
        <v>517</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5"/>
      <c r="BL10" s="473">
        <v>5</v>
      </c>
      <c r="BM10" s="474"/>
      <c r="BN10" s="474"/>
      <c r="BO10" s="474"/>
      <c r="BP10" s="474"/>
      <c r="BQ10" s="474"/>
      <c r="BR10" s="474"/>
      <c r="BS10" s="474"/>
      <c r="BT10" s="474"/>
      <c r="BU10" s="474"/>
      <c r="BV10" s="474"/>
      <c r="BW10" s="474"/>
      <c r="BX10" s="474"/>
      <c r="BY10" s="474"/>
      <c r="BZ10" s="474"/>
      <c r="CA10" s="475"/>
      <c r="CB10" s="459">
        <v>20000</v>
      </c>
      <c r="CC10" s="460"/>
      <c r="CD10" s="460"/>
      <c r="CE10" s="460"/>
      <c r="CF10" s="460"/>
      <c r="CG10" s="460"/>
      <c r="CH10" s="460"/>
      <c r="CI10" s="460"/>
      <c r="CJ10" s="460"/>
      <c r="CK10" s="460"/>
      <c r="CL10" s="460"/>
      <c r="CM10" s="460"/>
      <c r="CN10" s="460"/>
      <c r="CO10" s="461"/>
      <c r="CP10" s="459">
        <f>BL10*CB10</f>
        <v>100000</v>
      </c>
      <c r="CQ10" s="460"/>
      <c r="CR10" s="460"/>
      <c r="CS10" s="460"/>
      <c r="CT10" s="460"/>
      <c r="CU10" s="460"/>
      <c r="CV10" s="460"/>
      <c r="CW10" s="460"/>
      <c r="CX10" s="460"/>
      <c r="CY10" s="460"/>
      <c r="CZ10" s="460"/>
      <c r="DA10" s="460"/>
      <c r="DB10" s="460"/>
      <c r="DC10" s="460"/>
      <c r="DD10" s="460"/>
      <c r="DE10" s="460"/>
      <c r="DF10" s="460"/>
      <c r="DG10" s="460"/>
      <c r="DH10" s="460"/>
      <c r="DI10" s="460"/>
      <c r="DJ10" s="461"/>
      <c r="DK10" s="88">
        <v>0</v>
      </c>
      <c r="DL10" s="88">
        <v>100000</v>
      </c>
      <c r="DM10" s="88">
        <v>0</v>
      </c>
    </row>
    <row r="11" spans="1:117" s="72" customFormat="1" ht="15" customHeight="1" x14ac:dyDescent="0.2">
      <c r="A11" s="430" t="s">
        <v>11</v>
      </c>
      <c r="B11" s="456"/>
      <c r="C11" s="456"/>
      <c r="D11" s="456"/>
      <c r="E11" s="457"/>
      <c r="F11" s="458" t="s">
        <v>518</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5"/>
      <c r="BL11" s="473">
        <v>3</v>
      </c>
      <c r="BM11" s="474"/>
      <c r="BN11" s="474"/>
      <c r="BO11" s="474"/>
      <c r="BP11" s="474"/>
      <c r="BQ11" s="474"/>
      <c r="BR11" s="474"/>
      <c r="BS11" s="474"/>
      <c r="BT11" s="474"/>
      <c r="BU11" s="474"/>
      <c r="BV11" s="474"/>
      <c r="BW11" s="474"/>
      <c r="BX11" s="474"/>
      <c r="BY11" s="474"/>
      <c r="BZ11" s="474"/>
      <c r="CA11" s="475"/>
      <c r="CB11" s="459">
        <v>25000</v>
      </c>
      <c r="CC11" s="460"/>
      <c r="CD11" s="460"/>
      <c r="CE11" s="460"/>
      <c r="CF11" s="460"/>
      <c r="CG11" s="460"/>
      <c r="CH11" s="460"/>
      <c r="CI11" s="460"/>
      <c r="CJ11" s="460"/>
      <c r="CK11" s="460"/>
      <c r="CL11" s="460"/>
      <c r="CM11" s="460"/>
      <c r="CN11" s="460"/>
      <c r="CO11" s="461"/>
      <c r="CP11" s="459">
        <f t="shared" ref="CP11" si="0">BL11*CB11</f>
        <v>75000</v>
      </c>
      <c r="CQ11" s="460"/>
      <c r="CR11" s="460"/>
      <c r="CS11" s="460"/>
      <c r="CT11" s="460"/>
      <c r="CU11" s="460"/>
      <c r="CV11" s="460"/>
      <c r="CW11" s="460"/>
      <c r="CX11" s="460"/>
      <c r="CY11" s="460"/>
      <c r="CZ11" s="460"/>
      <c r="DA11" s="460"/>
      <c r="DB11" s="460"/>
      <c r="DC11" s="460"/>
      <c r="DD11" s="460"/>
      <c r="DE11" s="460"/>
      <c r="DF11" s="460"/>
      <c r="DG11" s="460"/>
      <c r="DH11" s="460"/>
      <c r="DI11" s="460"/>
      <c r="DJ11" s="461"/>
      <c r="DK11" s="88">
        <v>0</v>
      </c>
      <c r="DL11" s="88">
        <v>75000</v>
      </c>
      <c r="DM11" s="88">
        <v>0</v>
      </c>
    </row>
    <row r="12" spans="1:117" s="72" customFormat="1" ht="15" customHeight="1" x14ac:dyDescent="0.2">
      <c r="A12" s="430" t="s">
        <v>12</v>
      </c>
      <c r="B12" s="456"/>
      <c r="C12" s="456"/>
      <c r="D12" s="456"/>
      <c r="E12" s="457"/>
      <c r="F12" s="458" t="s">
        <v>577</v>
      </c>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5"/>
      <c r="BL12" s="473">
        <v>2</v>
      </c>
      <c r="BM12" s="474"/>
      <c r="BN12" s="474"/>
      <c r="BO12" s="474"/>
      <c r="BP12" s="474"/>
      <c r="BQ12" s="474"/>
      <c r="BR12" s="474"/>
      <c r="BS12" s="474"/>
      <c r="BT12" s="474"/>
      <c r="BU12" s="474"/>
      <c r="BV12" s="474"/>
      <c r="BW12" s="474"/>
      <c r="BX12" s="474"/>
      <c r="BY12" s="474"/>
      <c r="BZ12" s="474"/>
      <c r="CA12" s="475"/>
      <c r="CB12" s="459">
        <v>2500</v>
      </c>
      <c r="CC12" s="460"/>
      <c r="CD12" s="460"/>
      <c r="CE12" s="460"/>
      <c r="CF12" s="460"/>
      <c r="CG12" s="460"/>
      <c r="CH12" s="460"/>
      <c r="CI12" s="460"/>
      <c r="CJ12" s="460"/>
      <c r="CK12" s="460"/>
      <c r="CL12" s="460"/>
      <c r="CM12" s="460"/>
      <c r="CN12" s="460"/>
      <c r="CO12" s="461"/>
      <c r="CP12" s="459">
        <f>BL12*CB12</f>
        <v>5000</v>
      </c>
      <c r="CQ12" s="460"/>
      <c r="CR12" s="460"/>
      <c r="CS12" s="460"/>
      <c r="CT12" s="460"/>
      <c r="CU12" s="460"/>
      <c r="CV12" s="460"/>
      <c r="CW12" s="460"/>
      <c r="CX12" s="460"/>
      <c r="CY12" s="460"/>
      <c r="CZ12" s="460"/>
      <c r="DA12" s="460"/>
      <c r="DB12" s="460"/>
      <c r="DC12" s="460"/>
      <c r="DD12" s="460"/>
      <c r="DE12" s="460"/>
      <c r="DF12" s="460"/>
      <c r="DG12" s="460"/>
      <c r="DH12" s="460"/>
      <c r="DI12" s="460"/>
      <c r="DJ12" s="461"/>
      <c r="DK12" s="88">
        <v>0</v>
      </c>
      <c r="DL12" s="88">
        <v>0</v>
      </c>
      <c r="DM12" s="88">
        <v>5000</v>
      </c>
    </row>
    <row r="13" spans="1:117" s="72" customFormat="1" ht="15" customHeight="1" x14ac:dyDescent="0.2">
      <c r="A13" s="430"/>
      <c r="B13" s="456"/>
      <c r="C13" s="456"/>
      <c r="D13" s="456"/>
      <c r="E13" s="457"/>
      <c r="F13" s="366" t="s">
        <v>371</v>
      </c>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8"/>
      <c r="BL13" s="398" t="s">
        <v>36</v>
      </c>
      <c r="BM13" s="399"/>
      <c r="BN13" s="399"/>
      <c r="BO13" s="399"/>
      <c r="BP13" s="399"/>
      <c r="BQ13" s="399"/>
      <c r="BR13" s="399"/>
      <c r="BS13" s="399"/>
      <c r="BT13" s="399"/>
      <c r="BU13" s="399"/>
      <c r="BV13" s="399"/>
      <c r="BW13" s="399"/>
      <c r="BX13" s="399"/>
      <c r="BY13" s="399"/>
      <c r="BZ13" s="399"/>
      <c r="CA13" s="400"/>
      <c r="CB13" s="398" t="s">
        <v>36</v>
      </c>
      <c r="CC13" s="399"/>
      <c r="CD13" s="399"/>
      <c r="CE13" s="399"/>
      <c r="CF13" s="399"/>
      <c r="CG13" s="399"/>
      <c r="CH13" s="399"/>
      <c r="CI13" s="399"/>
      <c r="CJ13" s="399"/>
      <c r="CK13" s="399"/>
      <c r="CL13" s="399"/>
      <c r="CM13" s="399"/>
      <c r="CN13" s="399"/>
      <c r="CO13" s="400"/>
      <c r="CP13" s="459">
        <f>SUM(CP10:DJ12)</f>
        <v>180000</v>
      </c>
      <c r="CQ13" s="460"/>
      <c r="CR13" s="460"/>
      <c r="CS13" s="460"/>
      <c r="CT13" s="460"/>
      <c r="CU13" s="460"/>
      <c r="CV13" s="460"/>
      <c r="CW13" s="460"/>
      <c r="CX13" s="460"/>
      <c r="CY13" s="460"/>
      <c r="CZ13" s="460"/>
      <c r="DA13" s="460"/>
      <c r="DB13" s="460"/>
      <c r="DC13" s="460"/>
      <c r="DD13" s="460"/>
      <c r="DE13" s="460"/>
      <c r="DF13" s="460"/>
      <c r="DG13" s="460"/>
      <c r="DH13" s="460"/>
      <c r="DI13" s="460"/>
      <c r="DJ13" s="461"/>
      <c r="DK13" s="88">
        <f>SUM(DK10:DK12)</f>
        <v>0</v>
      </c>
      <c r="DL13" s="88">
        <f>SUM(DL10:DL12)</f>
        <v>175000</v>
      </c>
      <c r="DM13" s="88">
        <f>SUM(DM10:DM12)</f>
        <v>5000</v>
      </c>
    </row>
    <row r="14" spans="1:117" s="72" customFormat="1" ht="15" customHeight="1" x14ac:dyDescent="0.2">
      <c r="A14" s="100"/>
      <c r="B14" s="100"/>
      <c r="C14" s="100"/>
      <c r="D14" s="100"/>
      <c r="E14" s="100"/>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row>
  </sheetData>
  <mergeCells count="34">
    <mergeCell ref="DK1:DM1"/>
    <mergeCell ref="A3:DJ3"/>
    <mergeCell ref="V5:DJ5"/>
    <mergeCell ref="A7:E8"/>
    <mergeCell ref="F7:BK8"/>
    <mergeCell ref="BL7:CA8"/>
    <mergeCell ref="CB7:CO8"/>
    <mergeCell ref="CP7:DJ8"/>
    <mergeCell ref="DK7:DM7"/>
    <mergeCell ref="A10:E10"/>
    <mergeCell ref="F10:BK10"/>
    <mergeCell ref="BL10:CA10"/>
    <mergeCell ref="CB10:CO10"/>
    <mergeCell ref="CP10:DJ10"/>
    <mergeCell ref="A9:E9"/>
    <mergeCell ref="F9:BK9"/>
    <mergeCell ref="BL9:CA9"/>
    <mergeCell ref="CB9:CO9"/>
    <mergeCell ref="CP9:DJ9"/>
    <mergeCell ref="A12:E12"/>
    <mergeCell ref="F12:BK12"/>
    <mergeCell ref="BL12:CA12"/>
    <mergeCell ref="CB12:CO12"/>
    <mergeCell ref="CP12:DJ12"/>
    <mergeCell ref="A11:E11"/>
    <mergeCell ref="F11:BK11"/>
    <mergeCell ref="BL11:CA11"/>
    <mergeCell ref="CB11:CO11"/>
    <mergeCell ref="CP11:DJ11"/>
    <mergeCell ref="A13:E13"/>
    <mergeCell ref="F13:BK13"/>
    <mergeCell ref="BL13:CA13"/>
    <mergeCell ref="CB13:CO13"/>
    <mergeCell ref="CP13:DJ13"/>
  </mergeCells>
  <pageMargins left="0.78740157480314965" right="0.78740157480314965" top="1.1811023622047245" bottom="0.39370078740157483" header="0" footer="0"/>
  <pageSetup paperSize="9" scale="96" fitToHeight="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55899-6766-4CE6-AE81-A2F076D29886}">
  <dimension ref="A1:DM53"/>
  <sheetViews>
    <sheetView view="pageBreakPreview" zoomScaleNormal="100" zoomScaleSheetLayoutView="100" workbookViewId="0">
      <selection activeCell="IA66" sqref="IA66:IB66"/>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19" width="0.85546875" style="62"/>
    <col min="120" max="120" width="0.85546875" style="62" customWidth="1"/>
    <col min="121" max="16384" width="0.85546875" style="62"/>
  </cols>
  <sheetData>
    <row r="1" spans="1:117" ht="12" customHeight="1" x14ac:dyDescent="0.25">
      <c r="DK1" s="395" t="s">
        <v>566</v>
      </c>
      <c r="DL1" s="395"/>
      <c r="DM1" s="395"/>
    </row>
    <row r="2" spans="1:117" ht="9" customHeight="1" x14ac:dyDescent="0.25"/>
    <row r="3" spans="1:117" s="96" customFormat="1" ht="13.5" customHeight="1" x14ac:dyDescent="0.2">
      <c r="A3" s="518" t="s">
        <v>520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row>
    <row r="4" spans="1:117" ht="14.25" customHeight="1" x14ac:dyDescent="0.25"/>
    <row r="5" spans="1:117" s="96" customFormat="1" ht="16.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6.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s="90" customFormat="1" ht="27.75" customHeight="1" x14ac:dyDescent="0.2">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4"/>
      <c r="BE7" s="372" t="s">
        <v>515</v>
      </c>
      <c r="BF7" s="373"/>
      <c r="BG7" s="373"/>
      <c r="BH7" s="373"/>
      <c r="BI7" s="373"/>
      <c r="BJ7" s="373"/>
      <c r="BK7" s="373"/>
      <c r="BL7" s="373"/>
      <c r="BM7" s="373"/>
      <c r="BN7" s="373"/>
      <c r="BO7" s="373"/>
      <c r="BP7" s="373"/>
      <c r="BQ7" s="373"/>
      <c r="BR7" s="373"/>
      <c r="BS7" s="373"/>
      <c r="BT7" s="373"/>
      <c r="BU7" s="373"/>
      <c r="BV7" s="373"/>
      <c r="BW7" s="374"/>
      <c r="BX7" s="372" t="s">
        <v>516</v>
      </c>
      <c r="BY7" s="373"/>
      <c r="BZ7" s="373"/>
      <c r="CA7" s="373"/>
      <c r="CB7" s="373"/>
      <c r="CC7" s="373"/>
      <c r="CD7" s="373"/>
      <c r="CE7" s="373"/>
      <c r="CF7" s="373"/>
      <c r="CG7" s="373"/>
      <c r="CH7" s="373"/>
      <c r="CI7" s="373"/>
      <c r="CJ7" s="373"/>
      <c r="CK7" s="373"/>
      <c r="CL7" s="373"/>
      <c r="CM7" s="373"/>
      <c r="CN7" s="373"/>
      <c r="CO7" s="373"/>
      <c r="CP7" s="374"/>
      <c r="CQ7" s="372" t="s">
        <v>434</v>
      </c>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s="90" customFormat="1" ht="76.5" customHeight="1" x14ac:dyDescent="0.2">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80"/>
      <c r="BE8" s="378"/>
      <c r="BF8" s="379"/>
      <c r="BG8" s="379"/>
      <c r="BH8" s="379"/>
      <c r="BI8" s="379"/>
      <c r="BJ8" s="379"/>
      <c r="BK8" s="379"/>
      <c r="BL8" s="379"/>
      <c r="BM8" s="379"/>
      <c r="BN8" s="379"/>
      <c r="BO8" s="379"/>
      <c r="BP8" s="379"/>
      <c r="BQ8" s="379"/>
      <c r="BR8" s="379"/>
      <c r="BS8" s="379"/>
      <c r="BT8" s="379"/>
      <c r="BU8" s="379"/>
      <c r="BV8" s="379"/>
      <c r="BW8" s="380"/>
      <c r="BX8" s="378"/>
      <c r="BY8" s="379"/>
      <c r="BZ8" s="379"/>
      <c r="CA8" s="379"/>
      <c r="CB8" s="379"/>
      <c r="CC8" s="379"/>
      <c r="CD8" s="379"/>
      <c r="CE8" s="379"/>
      <c r="CF8" s="379"/>
      <c r="CG8" s="379"/>
      <c r="CH8" s="379"/>
      <c r="CI8" s="379"/>
      <c r="CJ8" s="379"/>
      <c r="CK8" s="379"/>
      <c r="CL8" s="379"/>
      <c r="CM8" s="379"/>
      <c r="CN8" s="379"/>
      <c r="CO8" s="379"/>
      <c r="CP8" s="380"/>
      <c r="CQ8" s="378"/>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70"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7"/>
      <c r="BE9" s="425">
        <v>3</v>
      </c>
      <c r="BF9" s="426"/>
      <c r="BG9" s="426"/>
      <c r="BH9" s="426"/>
      <c r="BI9" s="426"/>
      <c r="BJ9" s="426"/>
      <c r="BK9" s="426"/>
      <c r="BL9" s="426"/>
      <c r="BM9" s="426"/>
      <c r="BN9" s="426"/>
      <c r="BO9" s="426"/>
      <c r="BP9" s="426"/>
      <c r="BQ9" s="426"/>
      <c r="BR9" s="426"/>
      <c r="BS9" s="426"/>
      <c r="BT9" s="426"/>
      <c r="BU9" s="426"/>
      <c r="BV9" s="426"/>
      <c r="BW9" s="427"/>
      <c r="BX9" s="425">
        <v>4</v>
      </c>
      <c r="BY9" s="426"/>
      <c r="BZ9" s="426"/>
      <c r="CA9" s="426"/>
      <c r="CB9" s="426"/>
      <c r="CC9" s="426"/>
      <c r="CD9" s="426"/>
      <c r="CE9" s="426"/>
      <c r="CF9" s="426"/>
      <c r="CG9" s="426"/>
      <c r="CH9" s="426"/>
      <c r="CI9" s="426"/>
      <c r="CJ9" s="426"/>
      <c r="CK9" s="426"/>
      <c r="CL9" s="426"/>
      <c r="CM9" s="426"/>
      <c r="CN9" s="426"/>
      <c r="CO9" s="426"/>
      <c r="CP9" s="427"/>
      <c r="CQ9" s="425">
        <v>5</v>
      </c>
      <c r="CR9" s="426"/>
      <c r="CS9" s="426"/>
      <c r="CT9" s="426"/>
      <c r="CU9" s="426"/>
      <c r="CV9" s="426"/>
      <c r="CW9" s="426"/>
      <c r="CX9" s="426"/>
      <c r="CY9" s="426"/>
      <c r="CZ9" s="426"/>
      <c r="DA9" s="426"/>
      <c r="DB9" s="426"/>
      <c r="DC9" s="426"/>
      <c r="DD9" s="426"/>
      <c r="DE9" s="426"/>
      <c r="DF9" s="426"/>
      <c r="DG9" s="426"/>
      <c r="DH9" s="426"/>
      <c r="DI9" s="426"/>
      <c r="DJ9" s="427"/>
      <c r="DK9" s="89">
        <v>6</v>
      </c>
      <c r="DL9" s="89">
        <v>7</v>
      </c>
      <c r="DM9" s="89">
        <v>8</v>
      </c>
    </row>
    <row r="10" spans="1:117" s="72" customFormat="1" ht="15" customHeight="1" x14ac:dyDescent="0.2">
      <c r="A10" s="433" t="s">
        <v>10</v>
      </c>
      <c r="B10" s="465"/>
      <c r="C10" s="465"/>
      <c r="D10" s="465"/>
      <c r="E10" s="466"/>
      <c r="F10" s="467" t="s">
        <v>521</v>
      </c>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9"/>
      <c r="BE10" s="470"/>
      <c r="BF10" s="471"/>
      <c r="BG10" s="471"/>
      <c r="BH10" s="471"/>
      <c r="BI10" s="471"/>
      <c r="BJ10" s="471"/>
      <c r="BK10" s="471"/>
      <c r="BL10" s="471"/>
      <c r="BM10" s="471"/>
      <c r="BN10" s="471"/>
      <c r="BO10" s="471"/>
      <c r="BP10" s="471"/>
      <c r="BQ10" s="471"/>
      <c r="BR10" s="471"/>
      <c r="BS10" s="471"/>
      <c r="BT10" s="471"/>
      <c r="BU10" s="471"/>
      <c r="BV10" s="471"/>
      <c r="BW10" s="472"/>
      <c r="BX10" s="470"/>
      <c r="BY10" s="471"/>
      <c r="BZ10" s="471"/>
      <c r="CA10" s="471"/>
      <c r="CB10" s="471"/>
      <c r="CC10" s="471"/>
      <c r="CD10" s="471"/>
      <c r="CE10" s="471"/>
      <c r="CF10" s="471"/>
      <c r="CG10" s="471"/>
      <c r="CH10" s="471"/>
      <c r="CI10" s="471"/>
      <c r="CJ10" s="471"/>
      <c r="CK10" s="471"/>
      <c r="CL10" s="471"/>
      <c r="CM10" s="471"/>
      <c r="CN10" s="471"/>
      <c r="CO10" s="471"/>
      <c r="CP10" s="472"/>
      <c r="CQ10" s="470">
        <v>0</v>
      </c>
      <c r="CR10" s="471"/>
      <c r="CS10" s="471"/>
      <c r="CT10" s="471"/>
      <c r="CU10" s="471"/>
      <c r="CV10" s="471"/>
      <c r="CW10" s="471"/>
      <c r="CX10" s="471"/>
      <c r="CY10" s="471"/>
      <c r="CZ10" s="471"/>
      <c r="DA10" s="471"/>
      <c r="DB10" s="471"/>
      <c r="DC10" s="471"/>
      <c r="DD10" s="471"/>
      <c r="DE10" s="471"/>
      <c r="DF10" s="471"/>
      <c r="DG10" s="471"/>
      <c r="DH10" s="471"/>
      <c r="DI10" s="471"/>
      <c r="DJ10" s="472"/>
      <c r="DK10" s="98">
        <v>0</v>
      </c>
      <c r="DL10" s="98">
        <v>0</v>
      </c>
      <c r="DM10" s="98">
        <v>0</v>
      </c>
    </row>
    <row r="11" spans="1:117" s="72" customFormat="1" ht="15" hidden="1" customHeight="1" x14ac:dyDescent="0.2">
      <c r="A11" s="433" t="s">
        <v>128</v>
      </c>
      <c r="B11" s="465"/>
      <c r="C11" s="465"/>
      <c r="D11" s="465"/>
      <c r="E11" s="466"/>
      <c r="F11" s="467"/>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9"/>
      <c r="BE11" s="470"/>
      <c r="BF11" s="471"/>
      <c r="BG11" s="471"/>
      <c r="BH11" s="471"/>
      <c r="BI11" s="471"/>
      <c r="BJ11" s="471"/>
      <c r="BK11" s="471"/>
      <c r="BL11" s="471"/>
      <c r="BM11" s="471"/>
      <c r="BN11" s="471"/>
      <c r="BO11" s="471"/>
      <c r="BP11" s="471"/>
      <c r="BQ11" s="471"/>
      <c r="BR11" s="471"/>
      <c r="BS11" s="471"/>
      <c r="BT11" s="471"/>
      <c r="BU11" s="471"/>
      <c r="BV11" s="471"/>
      <c r="BW11" s="472"/>
      <c r="BX11" s="470"/>
      <c r="BY11" s="471"/>
      <c r="BZ11" s="471"/>
      <c r="CA11" s="471"/>
      <c r="CB11" s="471"/>
      <c r="CC11" s="471"/>
      <c r="CD11" s="471"/>
      <c r="CE11" s="471"/>
      <c r="CF11" s="471"/>
      <c r="CG11" s="471"/>
      <c r="CH11" s="471"/>
      <c r="CI11" s="471"/>
      <c r="CJ11" s="471"/>
      <c r="CK11" s="471"/>
      <c r="CL11" s="471"/>
      <c r="CM11" s="471"/>
      <c r="CN11" s="471"/>
      <c r="CO11" s="471"/>
      <c r="CP11" s="472"/>
      <c r="CQ11" s="470"/>
      <c r="CR11" s="471"/>
      <c r="CS11" s="471"/>
      <c r="CT11" s="471"/>
      <c r="CU11" s="471"/>
      <c r="CV11" s="471"/>
      <c r="CW11" s="471"/>
      <c r="CX11" s="471"/>
      <c r="CY11" s="471"/>
      <c r="CZ11" s="471"/>
      <c r="DA11" s="471"/>
      <c r="DB11" s="471"/>
      <c r="DC11" s="471"/>
      <c r="DD11" s="471"/>
      <c r="DE11" s="471"/>
      <c r="DF11" s="471"/>
      <c r="DG11" s="471"/>
      <c r="DH11" s="471"/>
      <c r="DI11" s="471"/>
      <c r="DJ11" s="472"/>
      <c r="DK11" s="98"/>
      <c r="DL11" s="98"/>
      <c r="DM11" s="98"/>
    </row>
    <row r="12" spans="1:117" s="72" customFormat="1" ht="15" hidden="1" customHeight="1" x14ac:dyDescent="0.2">
      <c r="A12" s="433" t="s">
        <v>409</v>
      </c>
      <c r="B12" s="465"/>
      <c r="C12" s="465"/>
      <c r="D12" s="465"/>
      <c r="E12" s="466"/>
      <c r="F12" s="467"/>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9"/>
      <c r="BE12" s="470"/>
      <c r="BF12" s="471"/>
      <c r="BG12" s="471"/>
      <c r="BH12" s="471"/>
      <c r="BI12" s="471"/>
      <c r="BJ12" s="471"/>
      <c r="BK12" s="471"/>
      <c r="BL12" s="471"/>
      <c r="BM12" s="471"/>
      <c r="BN12" s="471"/>
      <c r="BO12" s="471"/>
      <c r="BP12" s="471"/>
      <c r="BQ12" s="471"/>
      <c r="BR12" s="471"/>
      <c r="BS12" s="471"/>
      <c r="BT12" s="471"/>
      <c r="BU12" s="471"/>
      <c r="BV12" s="471"/>
      <c r="BW12" s="472"/>
      <c r="BX12" s="470"/>
      <c r="BY12" s="471"/>
      <c r="BZ12" s="471"/>
      <c r="CA12" s="471"/>
      <c r="CB12" s="471"/>
      <c r="CC12" s="471"/>
      <c r="CD12" s="471"/>
      <c r="CE12" s="471"/>
      <c r="CF12" s="471"/>
      <c r="CG12" s="471"/>
      <c r="CH12" s="471"/>
      <c r="CI12" s="471"/>
      <c r="CJ12" s="471"/>
      <c r="CK12" s="471"/>
      <c r="CL12" s="471"/>
      <c r="CM12" s="471"/>
      <c r="CN12" s="471"/>
      <c r="CO12" s="471"/>
      <c r="CP12" s="472"/>
      <c r="CQ12" s="470"/>
      <c r="CR12" s="471"/>
      <c r="CS12" s="471"/>
      <c r="CT12" s="471"/>
      <c r="CU12" s="471"/>
      <c r="CV12" s="471"/>
      <c r="CW12" s="471"/>
      <c r="CX12" s="471"/>
      <c r="CY12" s="471"/>
      <c r="CZ12" s="471"/>
      <c r="DA12" s="471"/>
      <c r="DB12" s="471"/>
      <c r="DC12" s="471"/>
      <c r="DD12" s="471"/>
      <c r="DE12" s="471"/>
      <c r="DF12" s="471"/>
      <c r="DG12" s="471"/>
      <c r="DH12" s="471"/>
      <c r="DI12" s="471"/>
      <c r="DJ12" s="472"/>
      <c r="DK12" s="98"/>
      <c r="DL12" s="98"/>
      <c r="DM12" s="98"/>
    </row>
    <row r="13" spans="1:117" s="72" customFormat="1" ht="12.75" x14ac:dyDescent="0.2">
      <c r="A13" s="433" t="s">
        <v>11</v>
      </c>
      <c r="B13" s="465"/>
      <c r="C13" s="465"/>
      <c r="D13" s="465"/>
      <c r="E13" s="466"/>
      <c r="F13" s="467" t="s">
        <v>522</v>
      </c>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9"/>
      <c r="BE13" s="470"/>
      <c r="BF13" s="471"/>
      <c r="BG13" s="471"/>
      <c r="BH13" s="471"/>
      <c r="BI13" s="471"/>
      <c r="BJ13" s="471"/>
      <c r="BK13" s="471"/>
      <c r="BL13" s="471"/>
      <c r="BM13" s="471"/>
      <c r="BN13" s="471"/>
      <c r="BO13" s="471"/>
      <c r="BP13" s="471"/>
      <c r="BQ13" s="471"/>
      <c r="BR13" s="471"/>
      <c r="BS13" s="471"/>
      <c r="BT13" s="471"/>
      <c r="BU13" s="471"/>
      <c r="BV13" s="471"/>
      <c r="BW13" s="472"/>
      <c r="BX13" s="470"/>
      <c r="BY13" s="471"/>
      <c r="BZ13" s="471"/>
      <c r="CA13" s="471"/>
      <c r="CB13" s="471"/>
      <c r="CC13" s="471"/>
      <c r="CD13" s="471"/>
      <c r="CE13" s="471"/>
      <c r="CF13" s="471"/>
      <c r="CG13" s="471"/>
      <c r="CH13" s="471"/>
      <c r="CI13" s="471"/>
      <c r="CJ13" s="471"/>
      <c r="CK13" s="471"/>
      <c r="CL13" s="471"/>
      <c r="CM13" s="471"/>
      <c r="CN13" s="471"/>
      <c r="CO13" s="471"/>
      <c r="CP13" s="472"/>
      <c r="CQ13" s="470">
        <f>CQ14</f>
        <v>0</v>
      </c>
      <c r="CR13" s="471"/>
      <c r="CS13" s="471"/>
      <c r="CT13" s="471"/>
      <c r="CU13" s="471"/>
      <c r="CV13" s="471"/>
      <c r="CW13" s="471"/>
      <c r="CX13" s="471"/>
      <c r="CY13" s="471"/>
      <c r="CZ13" s="471"/>
      <c r="DA13" s="471"/>
      <c r="DB13" s="471"/>
      <c r="DC13" s="471"/>
      <c r="DD13" s="471"/>
      <c r="DE13" s="471"/>
      <c r="DF13" s="471"/>
      <c r="DG13" s="471"/>
      <c r="DH13" s="471"/>
      <c r="DI13" s="471"/>
      <c r="DJ13" s="472"/>
      <c r="DK13" s="98">
        <f>DK14</f>
        <v>0</v>
      </c>
      <c r="DL13" s="98">
        <f>DL14</f>
        <v>0</v>
      </c>
      <c r="DM13" s="98">
        <f>DM14</f>
        <v>0</v>
      </c>
    </row>
    <row r="14" spans="1:117" s="72" customFormat="1" ht="15" hidden="1" customHeight="1" x14ac:dyDescent="0.2">
      <c r="A14" s="430" t="s">
        <v>393</v>
      </c>
      <c r="B14" s="456"/>
      <c r="C14" s="456"/>
      <c r="D14" s="456"/>
      <c r="E14" s="457"/>
      <c r="F14" s="458" t="s">
        <v>523</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5"/>
      <c r="BE14" s="459">
        <v>0</v>
      </c>
      <c r="BF14" s="460"/>
      <c r="BG14" s="460"/>
      <c r="BH14" s="460"/>
      <c r="BI14" s="460"/>
      <c r="BJ14" s="460"/>
      <c r="BK14" s="460"/>
      <c r="BL14" s="460"/>
      <c r="BM14" s="460"/>
      <c r="BN14" s="460"/>
      <c r="BO14" s="460"/>
      <c r="BP14" s="460"/>
      <c r="BQ14" s="460"/>
      <c r="BR14" s="460"/>
      <c r="BS14" s="460"/>
      <c r="BT14" s="460"/>
      <c r="BU14" s="460"/>
      <c r="BV14" s="460"/>
      <c r="BW14" s="461"/>
      <c r="BX14" s="459">
        <v>0</v>
      </c>
      <c r="BY14" s="460"/>
      <c r="BZ14" s="460"/>
      <c r="CA14" s="460"/>
      <c r="CB14" s="460"/>
      <c r="CC14" s="460"/>
      <c r="CD14" s="460"/>
      <c r="CE14" s="460"/>
      <c r="CF14" s="460"/>
      <c r="CG14" s="460"/>
      <c r="CH14" s="460"/>
      <c r="CI14" s="460"/>
      <c r="CJ14" s="460"/>
      <c r="CK14" s="460"/>
      <c r="CL14" s="460"/>
      <c r="CM14" s="460"/>
      <c r="CN14" s="460"/>
      <c r="CO14" s="460"/>
      <c r="CP14" s="461"/>
      <c r="CQ14" s="459">
        <f>BE14*BX14</f>
        <v>0</v>
      </c>
      <c r="CR14" s="460"/>
      <c r="CS14" s="460"/>
      <c r="CT14" s="460"/>
      <c r="CU14" s="460"/>
      <c r="CV14" s="460"/>
      <c r="CW14" s="460"/>
      <c r="CX14" s="460"/>
      <c r="CY14" s="460"/>
      <c r="CZ14" s="460"/>
      <c r="DA14" s="460"/>
      <c r="DB14" s="460"/>
      <c r="DC14" s="460"/>
      <c r="DD14" s="460"/>
      <c r="DE14" s="460"/>
      <c r="DF14" s="460"/>
      <c r="DG14" s="460"/>
      <c r="DH14" s="460"/>
      <c r="DI14" s="460"/>
      <c r="DJ14" s="461"/>
      <c r="DK14" s="88">
        <v>0</v>
      </c>
      <c r="DL14" s="88">
        <v>0</v>
      </c>
      <c r="DM14" s="88">
        <f>CQ14-DK14-DL14</f>
        <v>0</v>
      </c>
    </row>
    <row r="15" spans="1:117" s="72" customFormat="1" ht="15" hidden="1" customHeight="1" x14ac:dyDescent="0.2">
      <c r="A15" s="430" t="s">
        <v>409</v>
      </c>
      <c r="B15" s="456"/>
      <c r="C15" s="456"/>
      <c r="D15" s="456"/>
      <c r="E15" s="457"/>
      <c r="F15" s="458"/>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5"/>
      <c r="BE15" s="473"/>
      <c r="BF15" s="474"/>
      <c r="BG15" s="474"/>
      <c r="BH15" s="474"/>
      <c r="BI15" s="474"/>
      <c r="BJ15" s="474"/>
      <c r="BK15" s="474"/>
      <c r="BL15" s="474"/>
      <c r="BM15" s="474"/>
      <c r="BN15" s="474"/>
      <c r="BO15" s="474"/>
      <c r="BP15" s="474"/>
      <c r="BQ15" s="474"/>
      <c r="BR15" s="474"/>
      <c r="BS15" s="474"/>
      <c r="BT15" s="474"/>
      <c r="BU15" s="474"/>
      <c r="BV15" s="474"/>
      <c r="BW15" s="475"/>
      <c r="BX15" s="459"/>
      <c r="BY15" s="460"/>
      <c r="BZ15" s="460"/>
      <c r="CA15" s="460"/>
      <c r="CB15" s="460"/>
      <c r="CC15" s="460"/>
      <c r="CD15" s="460"/>
      <c r="CE15" s="460"/>
      <c r="CF15" s="460"/>
      <c r="CG15" s="460"/>
      <c r="CH15" s="460"/>
      <c r="CI15" s="460"/>
      <c r="CJ15" s="460"/>
      <c r="CK15" s="460"/>
      <c r="CL15" s="460"/>
      <c r="CM15" s="460"/>
      <c r="CN15" s="460"/>
      <c r="CO15" s="460"/>
      <c r="CP15" s="461"/>
      <c r="CQ15" s="459"/>
      <c r="CR15" s="460"/>
      <c r="CS15" s="460"/>
      <c r="CT15" s="460"/>
      <c r="CU15" s="460"/>
      <c r="CV15" s="460"/>
      <c r="CW15" s="460"/>
      <c r="CX15" s="460"/>
      <c r="CY15" s="460"/>
      <c r="CZ15" s="460"/>
      <c r="DA15" s="460"/>
      <c r="DB15" s="460"/>
      <c r="DC15" s="460"/>
      <c r="DD15" s="460"/>
      <c r="DE15" s="460"/>
      <c r="DF15" s="460"/>
      <c r="DG15" s="460"/>
      <c r="DH15" s="460"/>
      <c r="DI15" s="460"/>
      <c r="DJ15" s="461"/>
      <c r="DK15" s="88"/>
      <c r="DL15" s="88"/>
      <c r="DM15" s="88"/>
    </row>
    <row r="16" spans="1:117" s="72" customFormat="1" ht="15" customHeight="1" x14ac:dyDescent="0.2">
      <c r="A16" s="433" t="s">
        <v>12</v>
      </c>
      <c r="B16" s="465"/>
      <c r="C16" s="465"/>
      <c r="D16" s="465"/>
      <c r="E16" s="466"/>
      <c r="F16" s="467" t="s">
        <v>524</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9"/>
      <c r="BE16" s="480"/>
      <c r="BF16" s="481"/>
      <c r="BG16" s="481"/>
      <c r="BH16" s="481"/>
      <c r="BI16" s="481"/>
      <c r="BJ16" s="481"/>
      <c r="BK16" s="481"/>
      <c r="BL16" s="481"/>
      <c r="BM16" s="481"/>
      <c r="BN16" s="481"/>
      <c r="BO16" s="481"/>
      <c r="BP16" s="481"/>
      <c r="BQ16" s="481"/>
      <c r="BR16" s="481"/>
      <c r="BS16" s="481"/>
      <c r="BT16" s="481"/>
      <c r="BU16" s="481"/>
      <c r="BV16" s="481"/>
      <c r="BW16" s="482"/>
      <c r="BX16" s="470"/>
      <c r="BY16" s="471"/>
      <c r="BZ16" s="471"/>
      <c r="CA16" s="471"/>
      <c r="CB16" s="471"/>
      <c r="CC16" s="471"/>
      <c r="CD16" s="471"/>
      <c r="CE16" s="471"/>
      <c r="CF16" s="471"/>
      <c r="CG16" s="471"/>
      <c r="CH16" s="471"/>
      <c r="CI16" s="471"/>
      <c r="CJ16" s="471"/>
      <c r="CK16" s="471"/>
      <c r="CL16" s="471"/>
      <c r="CM16" s="471"/>
      <c r="CN16" s="471"/>
      <c r="CO16" s="471"/>
      <c r="CP16" s="472"/>
      <c r="CQ16" s="470">
        <f>CQ17</f>
        <v>0</v>
      </c>
      <c r="CR16" s="471"/>
      <c r="CS16" s="471"/>
      <c r="CT16" s="471"/>
      <c r="CU16" s="471"/>
      <c r="CV16" s="471"/>
      <c r="CW16" s="471"/>
      <c r="CX16" s="471"/>
      <c r="CY16" s="471"/>
      <c r="CZ16" s="471"/>
      <c r="DA16" s="471"/>
      <c r="DB16" s="471"/>
      <c r="DC16" s="471"/>
      <c r="DD16" s="471"/>
      <c r="DE16" s="471"/>
      <c r="DF16" s="471"/>
      <c r="DG16" s="471"/>
      <c r="DH16" s="471"/>
      <c r="DI16" s="471"/>
      <c r="DJ16" s="472"/>
      <c r="DK16" s="98">
        <f>DK17</f>
        <v>0</v>
      </c>
      <c r="DL16" s="98">
        <f t="shared" ref="DL16:DM16" si="0">DL17</f>
        <v>0</v>
      </c>
      <c r="DM16" s="98">
        <f t="shared" si="0"/>
        <v>0</v>
      </c>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5"/>
      <c r="BE17" s="473"/>
      <c r="BF17" s="474"/>
      <c r="BG17" s="474"/>
      <c r="BH17" s="474"/>
      <c r="BI17" s="474"/>
      <c r="BJ17" s="474"/>
      <c r="BK17" s="474"/>
      <c r="BL17" s="474"/>
      <c r="BM17" s="474"/>
      <c r="BN17" s="474"/>
      <c r="BO17" s="474"/>
      <c r="BP17" s="474"/>
      <c r="BQ17" s="474"/>
      <c r="BR17" s="474"/>
      <c r="BS17" s="474"/>
      <c r="BT17" s="474"/>
      <c r="BU17" s="474"/>
      <c r="BV17" s="474"/>
      <c r="BW17" s="475"/>
      <c r="BX17" s="459"/>
      <c r="BY17" s="460"/>
      <c r="BZ17" s="460"/>
      <c r="CA17" s="460"/>
      <c r="CB17" s="460"/>
      <c r="CC17" s="460"/>
      <c r="CD17" s="460"/>
      <c r="CE17" s="460"/>
      <c r="CF17" s="460"/>
      <c r="CG17" s="460"/>
      <c r="CH17" s="460"/>
      <c r="CI17" s="460"/>
      <c r="CJ17" s="460"/>
      <c r="CK17" s="460"/>
      <c r="CL17" s="460"/>
      <c r="CM17" s="460"/>
      <c r="CN17" s="460"/>
      <c r="CO17" s="460"/>
      <c r="CP17" s="461"/>
      <c r="CQ17" s="459"/>
      <c r="CR17" s="460"/>
      <c r="CS17" s="460"/>
      <c r="CT17" s="460"/>
      <c r="CU17" s="460"/>
      <c r="CV17" s="460"/>
      <c r="CW17" s="460"/>
      <c r="CX17" s="460"/>
      <c r="CY17" s="460"/>
      <c r="CZ17" s="460"/>
      <c r="DA17" s="460"/>
      <c r="DB17" s="460"/>
      <c r="DC17" s="460"/>
      <c r="DD17" s="460"/>
      <c r="DE17" s="460"/>
      <c r="DF17" s="460"/>
      <c r="DG17" s="460"/>
      <c r="DH17" s="460"/>
      <c r="DI17" s="460"/>
      <c r="DJ17" s="461"/>
      <c r="DK17" s="88"/>
      <c r="DL17" s="88"/>
      <c r="DM17" s="88"/>
    </row>
    <row r="18" spans="1:117" s="72" customFormat="1" ht="15" hidden="1" customHeight="1" x14ac:dyDescent="0.2">
      <c r="A18" s="430" t="s">
        <v>409</v>
      </c>
      <c r="B18" s="456"/>
      <c r="C18" s="456"/>
      <c r="D18" s="456"/>
      <c r="E18" s="457"/>
      <c r="F18" s="458"/>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5"/>
      <c r="BE18" s="473"/>
      <c r="BF18" s="474"/>
      <c r="BG18" s="474"/>
      <c r="BH18" s="474"/>
      <c r="BI18" s="474"/>
      <c r="BJ18" s="474"/>
      <c r="BK18" s="474"/>
      <c r="BL18" s="474"/>
      <c r="BM18" s="474"/>
      <c r="BN18" s="474"/>
      <c r="BO18" s="474"/>
      <c r="BP18" s="474"/>
      <c r="BQ18" s="474"/>
      <c r="BR18" s="474"/>
      <c r="BS18" s="474"/>
      <c r="BT18" s="474"/>
      <c r="BU18" s="474"/>
      <c r="BV18" s="474"/>
      <c r="BW18" s="475"/>
      <c r="BX18" s="459"/>
      <c r="BY18" s="460"/>
      <c r="BZ18" s="460"/>
      <c r="CA18" s="460"/>
      <c r="CB18" s="460"/>
      <c r="CC18" s="460"/>
      <c r="CD18" s="460"/>
      <c r="CE18" s="460"/>
      <c r="CF18" s="460"/>
      <c r="CG18" s="460"/>
      <c r="CH18" s="460"/>
      <c r="CI18" s="460"/>
      <c r="CJ18" s="460"/>
      <c r="CK18" s="460"/>
      <c r="CL18" s="460"/>
      <c r="CM18" s="460"/>
      <c r="CN18" s="460"/>
      <c r="CO18" s="460"/>
      <c r="CP18" s="461"/>
      <c r="CQ18" s="459"/>
      <c r="CR18" s="460"/>
      <c r="CS18" s="460"/>
      <c r="CT18" s="460"/>
      <c r="CU18" s="460"/>
      <c r="CV18" s="460"/>
      <c r="CW18" s="460"/>
      <c r="CX18" s="460"/>
      <c r="CY18" s="460"/>
      <c r="CZ18" s="460"/>
      <c r="DA18" s="460"/>
      <c r="DB18" s="460"/>
      <c r="DC18" s="460"/>
      <c r="DD18" s="460"/>
      <c r="DE18" s="460"/>
      <c r="DF18" s="460"/>
      <c r="DG18" s="460"/>
      <c r="DH18" s="460"/>
      <c r="DI18" s="460"/>
      <c r="DJ18" s="461"/>
      <c r="DK18" s="88"/>
      <c r="DL18" s="88"/>
      <c r="DM18" s="88"/>
    </row>
    <row r="19" spans="1:117" s="72" customFormat="1" ht="15" customHeight="1" x14ac:dyDescent="0.2">
      <c r="A19" s="433" t="s">
        <v>13</v>
      </c>
      <c r="B19" s="465"/>
      <c r="C19" s="465"/>
      <c r="D19" s="465"/>
      <c r="E19" s="466"/>
      <c r="F19" s="467" t="s">
        <v>525</v>
      </c>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9"/>
      <c r="BE19" s="480"/>
      <c r="BF19" s="481"/>
      <c r="BG19" s="481"/>
      <c r="BH19" s="481"/>
      <c r="BI19" s="481"/>
      <c r="BJ19" s="481"/>
      <c r="BK19" s="481"/>
      <c r="BL19" s="481"/>
      <c r="BM19" s="481"/>
      <c r="BN19" s="481"/>
      <c r="BO19" s="481"/>
      <c r="BP19" s="481"/>
      <c r="BQ19" s="481"/>
      <c r="BR19" s="481"/>
      <c r="BS19" s="481"/>
      <c r="BT19" s="481"/>
      <c r="BU19" s="481"/>
      <c r="BV19" s="481"/>
      <c r="BW19" s="482"/>
      <c r="BX19" s="470"/>
      <c r="BY19" s="471"/>
      <c r="BZ19" s="471"/>
      <c r="CA19" s="471"/>
      <c r="CB19" s="471"/>
      <c r="CC19" s="471"/>
      <c r="CD19" s="471"/>
      <c r="CE19" s="471"/>
      <c r="CF19" s="471"/>
      <c r="CG19" s="471"/>
      <c r="CH19" s="471"/>
      <c r="CI19" s="471"/>
      <c r="CJ19" s="471"/>
      <c r="CK19" s="471"/>
      <c r="CL19" s="471"/>
      <c r="CM19" s="471"/>
      <c r="CN19" s="471"/>
      <c r="CO19" s="471"/>
      <c r="CP19" s="472"/>
      <c r="CQ19" s="470">
        <v>0</v>
      </c>
      <c r="CR19" s="471"/>
      <c r="CS19" s="471"/>
      <c r="CT19" s="471"/>
      <c r="CU19" s="471"/>
      <c r="CV19" s="471"/>
      <c r="CW19" s="471"/>
      <c r="CX19" s="471"/>
      <c r="CY19" s="471"/>
      <c r="CZ19" s="471"/>
      <c r="DA19" s="471"/>
      <c r="DB19" s="471"/>
      <c r="DC19" s="471"/>
      <c r="DD19" s="471"/>
      <c r="DE19" s="471"/>
      <c r="DF19" s="471"/>
      <c r="DG19" s="471"/>
      <c r="DH19" s="471"/>
      <c r="DI19" s="471"/>
      <c r="DJ19" s="472"/>
      <c r="DK19" s="98">
        <v>0</v>
      </c>
      <c r="DL19" s="98">
        <v>0</v>
      </c>
      <c r="DM19" s="98">
        <v>0</v>
      </c>
    </row>
    <row r="20" spans="1:117" s="72" customFormat="1" ht="15" hidden="1" customHeight="1" x14ac:dyDescent="0.2">
      <c r="A20" s="430" t="s">
        <v>317</v>
      </c>
      <c r="B20" s="456"/>
      <c r="C20" s="456"/>
      <c r="D20" s="456"/>
      <c r="E20" s="457"/>
      <c r="F20" s="458"/>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5"/>
      <c r="BE20" s="473"/>
      <c r="BF20" s="474"/>
      <c r="BG20" s="474"/>
      <c r="BH20" s="474"/>
      <c r="BI20" s="474"/>
      <c r="BJ20" s="474"/>
      <c r="BK20" s="474"/>
      <c r="BL20" s="474"/>
      <c r="BM20" s="474"/>
      <c r="BN20" s="474"/>
      <c r="BO20" s="474"/>
      <c r="BP20" s="474"/>
      <c r="BQ20" s="474"/>
      <c r="BR20" s="474"/>
      <c r="BS20" s="474"/>
      <c r="BT20" s="474"/>
      <c r="BU20" s="474"/>
      <c r="BV20" s="474"/>
      <c r="BW20" s="475"/>
      <c r="BX20" s="459"/>
      <c r="BY20" s="460"/>
      <c r="BZ20" s="460"/>
      <c r="CA20" s="460"/>
      <c r="CB20" s="460"/>
      <c r="CC20" s="460"/>
      <c r="CD20" s="460"/>
      <c r="CE20" s="460"/>
      <c r="CF20" s="460"/>
      <c r="CG20" s="460"/>
      <c r="CH20" s="460"/>
      <c r="CI20" s="460"/>
      <c r="CJ20" s="460"/>
      <c r="CK20" s="460"/>
      <c r="CL20" s="460"/>
      <c r="CM20" s="460"/>
      <c r="CN20" s="460"/>
      <c r="CO20" s="460"/>
      <c r="CP20" s="461"/>
      <c r="CQ20" s="459"/>
      <c r="CR20" s="460"/>
      <c r="CS20" s="460"/>
      <c r="CT20" s="460"/>
      <c r="CU20" s="460"/>
      <c r="CV20" s="460"/>
      <c r="CW20" s="460"/>
      <c r="CX20" s="460"/>
      <c r="CY20" s="460"/>
      <c r="CZ20" s="460"/>
      <c r="DA20" s="460"/>
      <c r="DB20" s="460"/>
      <c r="DC20" s="460"/>
      <c r="DD20" s="460"/>
      <c r="DE20" s="460"/>
      <c r="DF20" s="460"/>
      <c r="DG20" s="460"/>
      <c r="DH20" s="460"/>
      <c r="DI20" s="460"/>
      <c r="DJ20" s="461"/>
      <c r="DK20" s="88"/>
      <c r="DL20" s="88"/>
      <c r="DM20" s="88"/>
    </row>
    <row r="21" spans="1:117" s="72" customFormat="1" ht="15" hidden="1" customHeight="1" x14ac:dyDescent="0.2">
      <c r="A21" s="430" t="s">
        <v>409</v>
      </c>
      <c r="B21" s="456"/>
      <c r="C21" s="456"/>
      <c r="D21" s="456"/>
      <c r="E21" s="457"/>
      <c r="F21" s="458"/>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5"/>
      <c r="BE21" s="473"/>
      <c r="BF21" s="474"/>
      <c r="BG21" s="474"/>
      <c r="BH21" s="474"/>
      <c r="BI21" s="474"/>
      <c r="BJ21" s="474"/>
      <c r="BK21" s="474"/>
      <c r="BL21" s="474"/>
      <c r="BM21" s="474"/>
      <c r="BN21" s="474"/>
      <c r="BO21" s="474"/>
      <c r="BP21" s="474"/>
      <c r="BQ21" s="474"/>
      <c r="BR21" s="474"/>
      <c r="BS21" s="474"/>
      <c r="BT21" s="474"/>
      <c r="BU21" s="474"/>
      <c r="BV21" s="474"/>
      <c r="BW21" s="475"/>
      <c r="BX21" s="459"/>
      <c r="BY21" s="460"/>
      <c r="BZ21" s="460"/>
      <c r="CA21" s="460"/>
      <c r="CB21" s="460"/>
      <c r="CC21" s="460"/>
      <c r="CD21" s="460"/>
      <c r="CE21" s="460"/>
      <c r="CF21" s="460"/>
      <c r="CG21" s="460"/>
      <c r="CH21" s="460"/>
      <c r="CI21" s="460"/>
      <c r="CJ21" s="460"/>
      <c r="CK21" s="460"/>
      <c r="CL21" s="460"/>
      <c r="CM21" s="460"/>
      <c r="CN21" s="460"/>
      <c r="CO21" s="460"/>
      <c r="CP21" s="461"/>
      <c r="CQ21" s="459"/>
      <c r="CR21" s="460"/>
      <c r="CS21" s="460"/>
      <c r="CT21" s="460"/>
      <c r="CU21" s="460"/>
      <c r="CV21" s="460"/>
      <c r="CW21" s="460"/>
      <c r="CX21" s="460"/>
      <c r="CY21" s="460"/>
      <c r="CZ21" s="460"/>
      <c r="DA21" s="460"/>
      <c r="DB21" s="460"/>
      <c r="DC21" s="460"/>
      <c r="DD21" s="460"/>
      <c r="DE21" s="460"/>
      <c r="DF21" s="460"/>
      <c r="DG21" s="460"/>
      <c r="DH21" s="460"/>
      <c r="DI21" s="460"/>
      <c r="DJ21" s="461"/>
      <c r="DK21" s="88"/>
      <c r="DL21" s="88"/>
      <c r="DM21" s="88"/>
    </row>
    <row r="22" spans="1:117" s="72" customFormat="1" ht="15" customHeight="1" x14ac:dyDescent="0.2">
      <c r="A22" s="433" t="s">
        <v>14</v>
      </c>
      <c r="B22" s="465"/>
      <c r="C22" s="465"/>
      <c r="D22" s="465"/>
      <c r="E22" s="466"/>
      <c r="F22" s="467" t="s">
        <v>526</v>
      </c>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9"/>
      <c r="BE22" s="480"/>
      <c r="BF22" s="481"/>
      <c r="BG22" s="481"/>
      <c r="BH22" s="481"/>
      <c r="BI22" s="481"/>
      <c r="BJ22" s="481"/>
      <c r="BK22" s="481"/>
      <c r="BL22" s="481"/>
      <c r="BM22" s="481"/>
      <c r="BN22" s="481"/>
      <c r="BO22" s="481"/>
      <c r="BP22" s="481"/>
      <c r="BQ22" s="481"/>
      <c r="BR22" s="481"/>
      <c r="BS22" s="481"/>
      <c r="BT22" s="481"/>
      <c r="BU22" s="481"/>
      <c r="BV22" s="481"/>
      <c r="BW22" s="482"/>
      <c r="BX22" s="470"/>
      <c r="BY22" s="471"/>
      <c r="BZ22" s="471"/>
      <c r="CA22" s="471"/>
      <c r="CB22" s="471"/>
      <c r="CC22" s="471"/>
      <c r="CD22" s="471"/>
      <c r="CE22" s="471"/>
      <c r="CF22" s="471"/>
      <c r="CG22" s="471"/>
      <c r="CH22" s="471"/>
      <c r="CI22" s="471"/>
      <c r="CJ22" s="471"/>
      <c r="CK22" s="471"/>
      <c r="CL22" s="471"/>
      <c r="CM22" s="471"/>
      <c r="CN22" s="471"/>
      <c r="CO22" s="471"/>
      <c r="CP22" s="472"/>
      <c r="CQ22" s="470">
        <f>SUM(CQ23:DJ29)</f>
        <v>1407000</v>
      </c>
      <c r="CR22" s="471"/>
      <c r="CS22" s="471"/>
      <c r="CT22" s="471"/>
      <c r="CU22" s="471"/>
      <c r="CV22" s="471"/>
      <c r="CW22" s="471"/>
      <c r="CX22" s="471"/>
      <c r="CY22" s="471"/>
      <c r="CZ22" s="471"/>
      <c r="DA22" s="471"/>
      <c r="DB22" s="471"/>
      <c r="DC22" s="471"/>
      <c r="DD22" s="471"/>
      <c r="DE22" s="471"/>
      <c r="DF22" s="471"/>
      <c r="DG22" s="471"/>
      <c r="DH22" s="471"/>
      <c r="DI22" s="471"/>
      <c r="DJ22" s="472"/>
      <c r="DK22" s="98">
        <f>SUM(DK23:DK29)</f>
        <v>0</v>
      </c>
      <c r="DL22" s="98">
        <f>SUM(DL23:DL29)</f>
        <v>1272000</v>
      </c>
      <c r="DM22" s="98">
        <f>SUM(DM23:DM29)</f>
        <v>135000</v>
      </c>
    </row>
    <row r="23" spans="1:117" s="72" customFormat="1" ht="27.75" customHeight="1" x14ac:dyDescent="0.2">
      <c r="A23" s="430" t="s">
        <v>527</v>
      </c>
      <c r="B23" s="456"/>
      <c r="C23" s="456"/>
      <c r="D23" s="456"/>
      <c r="E23" s="457"/>
      <c r="F23" s="458" t="s">
        <v>528</v>
      </c>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5"/>
      <c r="BE23" s="473">
        <v>2150</v>
      </c>
      <c r="BF23" s="474"/>
      <c r="BG23" s="474"/>
      <c r="BH23" s="474"/>
      <c r="BI23" s="474"/>
      <c r="BJ23" s="474"/>
      <c r="BK23" s="474"/>
      <c r="BL23" s="474"/>
      <c r="BM23" s="474"/>
      <c r="BN23" s="474"/>
      <c r="BO23" s="474"/>
      <c r="BP23" s="474"/>
      <c r="BQ23" s="474"/>
      <c r="BR23" s="474"/>
      <c r="BS23" s="474"/>
      <c r="BT23" s="474"/>
      <c r="BU23" s="474"/>
      <c r="BV23" s="474"/>
      <c r="BW23" s="475"/>
      <c r="BX23" s="459">
        <v>500</v>
      </c>
      <c r="BY23" s="460"/>
      <c r="BZ23" s="460"/>
      <c r="CA23" s="460"/>
      <c r="CB23" s="460"/>
      <c r="CC23" s="460"/>
      <c r="CD23" s="460"/>
      <c r="CE23" s="460"/>
      <c r="CF23" s="460"/>
      <c r="CG23" s="460"/>
      <c r="CH23" s="460"/>
      <c r="CI23" s="460"/>
      <c r="CJ23" s="460"/>
      <c r="CK23" s="460"/>
      <c r="CL23" s="460"/>
      <c r="CM23" s="460"/>
      <c r="CN23" s="460"/>
      <c r="CO23" s="460"/>
      <c r="CP23" s="461"/>
      <c r="CQ23" s="459">
        <f>BE23*BX23</f>
        <v>1075000</v>
      </c>
      <c r="CR23" s="460"/>
      <c r="CS23" s="460"/>
      <c r="CT23" s="460"/>
      <c r="CU23" s="460"/>
      <c r="CV23" s="460"/>
      <c r="CW23" s="460"/>
      <c r="CX23" s="460"/>
      <c r="CY23" s="460"/>
      <c r="CZ23" s="460"/>
      <c r="DA23" s="460"/>
      <c r="DB23" s="460"/>
      <c r="DC23" s="460"/>
      <c r="DD23" s="460"/>
      <c r="DE23" s="460"/>
      <c r="DF23" s="460"/>
      <c r="DG23" s="460"/>
      <c r="DH23" s="460"/>
      <c r="DI23" s="460"/>
      <c r="DJ23" s="461"/>
      <c r="DK23" s="88">
        <v>0</v>
      </c>
      <c r="DL23" s="88">
        <f>1055000</f>
        <v>1055000</v>
      </c>
      <c r="DM23" s="88">
        <v>20000</v>
      </c>
    </row>
    <row r="24" spans="1:117" s="72" customFormat="1" ht="27.75" customHeight="1" x14ac:dyDescent="0.2">
      <c r="A24" s="430" t="s">
        <v>529</v>
      </c>
      <c r="B24" s="456"/>
      <c r="C24" s="456"/>
      <c r="D24" s="456"/>
      <c r="E24" s="457"/>
      <c r="F24" s="458" t="s">
        <v>531</v>
      </c>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5"/>
      <c r="BE24" s="473">
        <v>600</v>
      </c>
      <c r="BF24" s="474"/>
      <c r="BG24" s="474"/>
      <c r="BH24" s="474"/>
      <c r="BI24" s="474"/>
      <c r="BJ24" s="474"/>
      <c r="BK24" s="474"/>
      <c r="BL24" s="474"/>
      <c r="BM24" s="474"/>
      <c r="BN24" s="474"/>
      <c r="BO24" s="474"/>
      <c r="BP24" s="474"/>
      <c r="BQ24" s="474"/>
      <c r="BR24" s="474"/>
      <c r="BS24" s="474"/>
      <c r="BT24" s="474"/>
      <c r="BU24" s="474"/>
      <c r="BV24" s="474"/>
      <c r="BW24" s="475"/>
      <c r="BX24" s="459">
        <v>170</v>
      </c>
      <c r="BY24" s="460"/>
      <c r="BZ24" s="460"/>
      <c r="CA24" s="460"/>
      <c r="CB24" s="460"/>
      <c r="CC24" s="460"/>
      <c r="CD24" s="460"/>
      <c r="CE24" s="460"/>
      <c r="CF24" s="460"/>
      <c r="CG24" s="460"/>
      <c r="CH24" s="460"/>
      <c r="CI24" s="460"/>
      <c r="CJ24" s="460"/>
      <c r="CK24" s="460"/>
      <c r="CL24" s="460"/>
      <c r="CM24" s="460"/>
      <c r="CN24" s="460"/>
      <c r="CO24" s="460"/>
      <c r="CP24" s="461"/>
      <c r="CQ24" s="459">
        <f>BE24*BX24</f>
        <v>102000</v>
      </c>
      <c r="CR24" s="460"/>
      <c r="CS24" s="460"/>
      <c r="CT24" s="460"/>
      <c r="CU24" s="460"/>
      <c r="CV24" s="460"/>
      <c r="CW24" s="460"/>
      <c r="CX24" s="460"/>
      <c r="CY24" s="460"/>
      <c r="CZ24" s="460"/>
      <c r="DA24" s="460"/>
      <c r="DB24" s="460"/>
      <c r="DC24" s="460"/>
      <c r="DD24" s="460"/>
      <c r="DE24" s="460"/>
      <c r="DF24" s="460"/>
      <c r="DG24" s="460"/>
      <c r="DH24" s="460"/>
      <c r="DI24" s="460"/>
      <c r="DJ24" s="461"/>
      <c r="DK24" s="88">
        <v>0</v>
      </c>
      <c r="DL24" s="88">
        <v>97000</v>
      </c>
      <c r="DM24" s="88">
        <v>5000</v>
      </c>
    </row>
    <row r="25" spans="1:117" s="72" customFormat="1" ht="12.75" customHeight="1" x14ac:dyDescent="0.2">
      <c r="A25" s="430" t="s">
        <v>530</v>
      </c>
      <c r="B25" s="456"/>
      <c r="C25" s="456"/>
      <c r="D25" s="456"/>
      <c r="E25" s="457"/>
      <c r="F25" s="458" t="s">
        <v>533</v>
      </c>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5"/>
      <c r="BE25" s="473">
        <v>140</v>
      </c>
      <c r="BF25" s="474"/>
      <c r="BG25" s="474"/>
      <c r="BH25" s="474"/>
      <c r="BI25" s="474"/>
      <c r="BJ25" s="474"/>
      <c r="BK25" s="474"/>
      <c r="BL25" s="474"/>
      <c r="BM25" s="474"/>
      <c r="BN25" s="474"/>
      <c r="BO25" s="474"/>
      <c r="BP25" s="474"/>
      <c r="BQ25" s="474"/>
      <c r="BR25" s="474"/>
      <c r="BS25" s="474"/>
      <c r="BT25" s="474"/>
      <c r="BU25" s="474"/>
      <c r="BV25" s="474"/>
      <c r="BW25" s="475"/>
      <c r="BX25" s="459">
        <v>250</v>
      </c>
      <c r="BY25" s="460"/>
      <c r="BZ25" s="460"/>
      <c r="CA25" s="460"/>
      <c r="CB25" s="460"/>
      <c r="CC25" s="460"/>
      <c r="CD25" s="460"/>
      <c r="CE25" s="460"/>
      <c r="CF25" s="460"/>
      <c r="CG25" s="460"/>
      <c r="CH25" s="460"/>
      <c r="CI25" s="460"/>
      <c r="CJ25" s="460"/>
      <c r="CK25" s="460"/>
      <c r="CL25" s="460"/>
      <c r="CM25" s="460"/>
      <c r="CN25" s="460"/>
      <c r="CO25" s="460"/>
      <c r="CP25" s="461"/>
      <c r="CQ25" s="459">
        <f t="shared" ref="CQ25:CQ26" si="1">BE25*BX25</f>
        <v>35000</v>
      </c>
      <c r="CR25" s="460"/>
      <c r="CS25" s="460"/>
      <c r="CT25" s="460"/>
      <c r="CU25" s="460"/>
      <c r="CV25" s="460"/>
      <c r="CW25" s="460"/>
      <c r="CX25" s="460"/>
      <c r="CY25" s="460"/>
      <c r="CZ25" s="460"/>
      <c r="DA25" s="460"/>
      <c r="DB25" s="460"/>
      <c r="DC25" s="460"/>
      <c r="DD25" s="460"/>
      <c r="DE25" s="460"/>
      <c r="DF25" s="460"/>
      <c r="DG25" s="460"/>
      <c r="DH25" s="460"/>
      <c r="DI25" s="460"/>
      <c r="DJ25" s="461"/>
      <c r="DK25" s="88">
        <v>0</v>
      </c>
      <c r="DL25" s="88">
        <v>0</v>
      </c>
      <c r="DM25" s="88">
        <v>35000</v>
      </c>
    </row>
    <row r="26" spans="1:117" s="72" customFormat="1" ht="12.75" customHeight="1" x14ac:dyDescent="0.2">
      <c r="A26" s="430" t="s">
        <v>532</v>
      </c>
      <c r="B26" s="456"/>
      <c r="C26" s="456"/>
      <c r="D26" s="456"/>
      <c r="E26" s="457"/>
      <c r="F26" s="458" t="s">
        <v>538</v>
      </c>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5"/>
      <c r="BE26" s="473">
        <v>880</v>
      </c>
      <c r="BF26" s="474"/>
      <c r="BG26" s="474"/>
      <c r="BH26" s="474"/>
      <c r="BI26" s="474"/>
      <c r="BJ26" s="474"/>
      <c r="BK26" s="474"/>
      <c r="BL26" s="474"/>
      <c r="BM26" s="474"/>
      <c r="BN26" s="474"/>
      <c r="BO26" s="474"/>
      <c r="BP26" s="474"/>
      <c r="BQ26" s="474"/>
      <c r="BR26" s="474"/>
      <c r="BS26" s="474"/>
      <c r="BT26" s="474"/>
      <c r="BU26" s="474"/>
      <c r="BV26" s="474"/>
      <c r="BW26" s="475"/>
      <c r="BX26" s="459">
        <v>125</v>
      </c>
      <c r="BY26" s="460"/>
      <c r="BZ26" s="460"/>
      <c r="CA26" s="460"/>
      <c r="CB26" s="460"/>
      <c r="CC26" s="460"/>
      <c r="CD26" s="460"/>
      <c r="CE26" s="460"/>
      <c r="CF26" s="460"/>
      <c r="CG26" s="460"/>
      <c r="CH26" s="460"/>
      <c r="CI26" s="460"/>
      <c r="CJ26" s="460"/>
      <c r="CK26" s="460"/>
      <c r="CL26" s="460"/>
      <c r="CM26" s="460"/>
      <c r="CN26" s="460"/>
      <c r="CO26" s="460"/>
      <c r="CP26" s="461"/>
      <c r="CQ26" s="459">
        <f t="shared" si="1"/>
        <v>110000</v>
      </c>
      <c r="CR26" s="460"/>
      <c r="CS26" s="460"/>
      <c r="CT26" s="460"/>
      <c r="CU26" s="460"/>
      <c r="CV26" s="460"/>
      <c r="CW26" s="460"/>
      <c r="CX26" s="460"/>
      <c r="CY26" s="460"/>
      <c r="CZ26" s="460"/>
      <c r="DA26" s="460"/>
      <c r="DB26" s="460"/>
      <c r="DC26" s="460"/>
      <c r="DD26" s="460"/>
      <c r="DE26" s="460"/>
      <c r="DF26" s="460"/>
      <c r="DG26" s="460"/>
      <c r="DH26" s="460"/>
      <c r="DI26" s="460"/>
      <c r="DJ26" s="461"/>
      <c r="DK26" s="88">
        <v>0</v>
      </c>
      <c r="DL26" s="88">
        <v>70000</v>
      </c>
      <c r="DM26" s="88">
        <v>40000</v>
      </c>
    </row>
    <row r="27" spans="1:117" s="72" customFormat="1" ht="12.75" customHeight="1" x14ac:dyDescent="0.2">
      <c r="A27" s="430" t="s">
        <v>534</v>
      </c>
      <c r="B27" s="456"/>
      <c r="C27" s="456"/>
      <c r="D27" s="456"/>
      <c r="E27" s="457"/>
      <c r="F27" s="458" t="s">
        <v>539</v>
      </c>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5"/>
      <c r="BE27" s="473">
        <v>1700</v>
      </c>
      <c r="BF27" s="474"/>
      <c r="BG27" s="474"/>
      <c r="BH27" s="474"/>
      <c r="BI27" s="474"/>
      <c r="BJ27" s="474"/>
      <c r="BK27" s="474"/>
      <c r="BL27" s="474"/>
      <c r="BM27" s="474"/>
      <c r="BN27" s="474"/>
      <c r="BO27" s="474"/>
      <c r="BP27" s="474"/>
      <c r="BQ27" s="474"/>
      <c r="BR27" s="474"/>
      <c r="BS27" s="474"/>
      <c r="BT27" s="474"/>
      <c r="BU27" s="474"/>
      <c r="BV27" s="474"/>
      <c r="BW27" s="475"/>
      <c r="BX27" s="459">
        <v>50</v>
      </c>
      <c r="BY27" s="460"/>
      <c r="BZ27" s="460"/>
      <c r="CA27" s="460"/>
      <c r="CB27" s="460"/>
      <c r="CC27" s="460"/>
      <c r="CD27" s="460"/>
      <c r="CE27" s="460"/>
      <c r="CF27" s="460"/>
      <c r="CG27" s="460"/>
      <c r="CH27" s="460"/>
      <c r="CI27" s="460"/>
      <c r="CJ27" s="460"/>
      <c r="CK27" s="460"/>
      <c r="CL27" s="460"/>
      <c r="CM27" s="460"/>
      <c r="CN27" s="460"/>
      <c r="CO27" s="460"/>
      <c r="CP27" s="461"/>
      <c r="CQ27" s="459">
        <f>BE27*BX27</f>
        <v>85000</v>
      </c>
      <c r="CR27" s="460"/>
      <c r="CS27" s="460"/>
      <c r="CT27" s="460"/>
      <c r="CU27" s="460"/>
      <c r="CV27" s="460"/>
      <c r="CW27" s="460"/>
      <c r="CX27" s="460"/>
      <c r="CY27" s="460"/>
      <c r="CZ27" s="460"/>
      <c r="DA27" s="460"/>
      <c r="DB27" s="460"/>
      <c r="DC27" s="460"/>
      <c r="DD27" s="460"/>
      <c r="DE27" s="460"/>
      <c r="DF27" s="460"/>
      <c r="DG27" s="460"/>
      <c r="DH27" s="460"/>
      <c r="DI27" s="460"/>
      <c r="DJ27" s="461"/>
      <c r="DK27" s="88">
        <v>0</v>
      </c>
      <c r="DL27" s="88">
        <v>50000</v>
      </c>
      <c r="DM27" s="88">
        <v>35000</v>
      </c>
    </row>
    <row r="28" spans="1:117" s="72" customFormat="1" ht="12.75" hidden="1" customHeight="1" x14ac:dyDescent="0.2">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5"/>
      <c r="BE28" s="473"/>
      <c r="BF28" s="474"/>
      <c r="BG28" s="474"/>
      <c r="BH28" s="474"/>
      <c r="BI28" s="474"/>
      <c r="BJ28" s="474"/>
      <c r="BK28" s="474"/>
      <c r="BL28" s="474"/>
      <c r="BM28" s="474"/>
      <c r="BN28" s="474"/>
      <c r="BO28" s="474"/>
      <c r="BP28" s="474"/>
      <c r="BQ28" s="474"/>
      <c r="BR28" s="474"/>
      <c r="BS28" s="474"/>
      <c r="BT28" s="474"/>
      <c r="BU28" s="474"/>
      <c r="BV28" s="474"/>
      <c r="BW28" s="475"/>
      <c r="BX28" s="459"/>
      <c r="BY28" s="460"/>
      <c r="BZ28" s="460"/>
      <c r="CA28" s="460"/>
      <c r="CB28" s="460"/>
      <c r="CC28" s="460"/>
      <c r="CD28" s="460"/>
      <c r="CE28" s="460"/>
      <c r="CF28" s="460"/>
      <c r="CG28" s="460"/>
      <c r="CH28" s="460"/>
      <c r="CI28" s="460"/>
      <c r="CJ28" s="460"/>
      <c r="CK28" s="460"/>
      <c r="CL28" s="460"/>
      <c r="CM28" s="460"/>
      <c r="CN28" s="460"/>
      <c r="CO28" s="460"/>
      <c r="CP28" s="461"/>
      <c r="CQ28" s="459"/>
      <c r="CR28" s="460"/>
      <c r="CS28" s="460"/>
      <c r="CT28" s="460"/>
      <c r="CU28" s="460"/>
      <c r="CV28" s="460"/>
      <c r="CW28" s="460"/>
      <c r="CX28" s="460"/>
      <c r="CY28" s="460"/>
      <c r="CZ28" s="460"/>
      <c r="DA28" s="460"/>
      <c r="DB28" s="460"/>
      <c r="DC28" s="460"/>
      <c r="DD28" s="460"/>
      <c r="DE28" s="460"/>
      <c r="DF28" s="460"/>
      <c r="DG28" s="460"/>
      <c r="DH28" s="460"/>
      <c r="DI28" s="460"/>
      <c r="DJ28" s="461"/>
      <c r="DK28" s="88"/>
      <c r="DL28" s="88"/>
      <c r="DM28" s="88"/>
    </row>
    <row r="29" spans="1:117" s="72" customFormat="1" ht="12.75" hidden="1" x14ac:dyDescent="0.2">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5"/>
      <c r="BE29" s="473"/>
      <c r="BF29" s="474"/>
      <c r="BG29" s="474"/>
      <c r="BH29" s="474"/>
      <c r="BI29" s="474"/>
      <c r="BJ29" s="474"/>
      <c r="BK29" s="474"/>
      <c r="BL29" s="474"/>
      <c r="BM29" s="474"/>
      <c r="BN29" s="474"/>
      <c r="BO29" s="474"/>
      <c r="BP29" s="474"/>
      <c r="BQ29" s="474"/>
      <c r="BR29" s="474"/>
      <c r="BS29" s="474"/>
      <c r="BT29" s="474"/>
      <c r="BU29" s="474"/>
      <c r="BV29" s="474"/>
      <c r="BW29" s="475"/>
      <c r="BX29" s="459"/>
      <c r="BY29" s="460"/>
      <c r="BZ29" s="460"/>
      <c r="CA29" s="460"/>
      <c r="CB29" s="460"/>
      <c r="CC29" s="460"/>
      <c r="CD29" s="460"/>
      <c r="CE29" s="460"/>
      <c r="CF29" s="460"/>
      <c r="CG29" s="460"/>
      <c r="CH29" s="460"/>
      <c r="CI29" s="460"/>
      <c r="CJ29" s="460"/>
      <c r="CK29" s="460"/>
      <c r="CL29" s="460"/>
      <c r="CM29" s="460"/>
      <c r="CN29" s="460"/>
      <c r="CO29" s="460"/>
      <c r="CP29" s="461"/>
      <c r="CQ29" s="459"/>
      <c r="CR29" s="460"/>
      <c r="CS29" s="460"/>
      <c r="CT29" s="460"/>
      <c r="CU29" s="460"/>
      <c r="CV29" s="460"/>
      <c r="CW29" s="460"/>
      <c r="CX29" s="460"/>
      <c r="CY29" s="460"/>
      <c r="CZ29" s="460"/>
      <c r="DA29" s="460"/>
      <c r="DB29" s="460"/>
      <c r="DC29" s="460"/>
      <c r="DD29" s="460"/>
      <c r="DE29" s="460"/>
      <c r="DF29" s="460"/>
      <c r="DG29" s="460"/>
      <c r="DH29" s="460"/>
      <c r="DI29" s="460"/>
      <c r="DJ29" s="461"/>
      <c r="DK29" s="88"/>
      <c r="DL29" s="88"/>
      <c r="DM29" s="88"/>
    </row>
    <row r="30" spans="1:117" s="72" customFormat="1" ht="15" hidden="1" customHeight="1" x14ac:dyDescent="0.2">
      <c r="A30" s="430" t="s">
        <v>409</v>
      </c>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5"/>
      <c r="BE30" s="473"/>
      <c r="BF30" s="474"/>
      <c r="BG30" s="474"/>
      <c r="BH30" s="474"/>
      <c r="BI30" s="474"/>
      <c r="BJ30" s="474"/>
      <c r="BK30" s="474"/>
      <c r="BL30" s="474"/>
      <c r="BM30" s="474"/>
      <c r="BN30" s="474"/>
      <c r="BO30" s="474"/>
      <c r="BP30" s="474"/>
      <c r="BQ30" s="474"/>
      <c r="BR30" s="474"/>
      <c r="BS30" s="474"/>
      <c r="BT30" s="474"/>
      <c r="BU30" s="474"/>
      <c r="BV30" s="474"/>
      <c r="BW30" s="475"/>
      <c r="BX30" s="459"/>
      <c r="BY30" s="460"/>
      <c r="BZ30" s="460"/>
      <c r="CA30" s="460"/>
      <c r="CB30" s="460"/>
      <c r="CC30" s="460"/>
      <c r="CD30" s="460"/>
      <c r="CE30" s="460"/>
      <c r="CF30" s="460"/>
      <c r="CG30" s="460"/>
      <c r="CH30" s="460"/>
      <c r="CI30" s="460"/>
      <c r="CJ30" s="460"/>
      <c r="CK30" s="460"/>
      <c r="CL30" s="460"/>
      <c r="CM30" s="460"/>
      <c r="CN30" s="460"/>
      <c r="CO30" s="460"/>
      <c r="CP30" s="461"/>
      <c r="CQ30" s="459"/>
      <c r="CR30" s="460"/>
      <c r="CS30" s="460"/>
      <c r="CT30" s="460"/>
      <c r="CU30" s="460"/>
      <c r="CV30" s="460"/>
      <c r="CW30" s="460"/>
      <c r="CX30" s="460"/>
      <c r="CY30" s="460"/>
      <c r="CZ30" s="460"/>
      <c r="DA30" s="460"/>
      <c r="DB30" s="460"/>
      <c r="DC30" s="460"/>
      <c r="DD30" s="460"/>
      <c r="DE30" s="460"/>
      <c r="DF30" s="460"/>
      <c r="DG30" s="460"/>
      <c r="DH30" s="460"/>
      <c r="DI30" s="460"/>
      <c r="DJ30" s="461"/>
      <c r="DK30" s="88"/>
      <c r="DL30" s="88"/>
      <c r="DM30" s="88"/>
    </row>
    <row r="31" spans="1:117" s="72" customFormat="1" ht="24.75" hidden="1" customHeight="1" x14ac:dyDescent="0.2">
      <c r="A31" s="433" t="s">
        <v>15</v>
      </c>
      <c r="B31" s="465"/>
      <c r="C31" s="465"/>
      <c r="D31" s="465"/>
      <c r="E31" s="466"/>
      <c r="F31" s="467" t="s">
        <v>535</v>
      </c>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9"/>
      <c r="BE31" s="480"/>
      <c r="BF31" s="481"/>
      <c r="BG31" s="481"/>
      <c r="BH31" s="481"/>
      <c r="BI31" s="481"/>
      <c r="BJ31" s="481"/>
      <c r="BK31" s="481"/>
      <c r="BL31" s="481"/>
      <c r="BM31" s="481"/>
      <c r="BN31" s="481"/>
      <c r="BO31" s="481"/>
      <c r="BP31" s="481"/>
      <c r="BQ31" s="481"/>
      <c r="BR31" s="481"/>
      <c r="BS31" s="481"/>
      <c r="BT31" s="481"/>
      <c r="BU31" s="481"/>
      <c r="BV31" s="481"/>
      <c r="BW31" s="482"/>
      <c r="BX31" s="470"/>
      <c r="BY31" s="471"/>
      <c r="BZ31" s="471"/>
      <c r="CA31" s="471"/>
      <c r="CB31" s="471"/>
      <c r="CC31" s="471"/>
      <c r="CD31" s="471"/>
      <c r="CE31" s="471"/>
      <c r="CF31" s="471"/>
      <c r="CG31" s="471"/>
      <c r="CH31" s="471"/>
      <c r="CI31" s="471"/>
      <c r="CJ31" s="471"/>
      <c r="CK31" s="471"/>
      <c r="CL31" s="471"/>
      <c r="CM31" s="471"/>
      <c r="CN31" s="471"/>
      <c r="CO31" s="471"/>
      <c r="CP31" s="472"/>
      <c r="CQ31" s="470">
        <v>0</v>
      </c>
      <c r="CR31" s="471"/>
      <c r="CS31" s="471"/>
      <c r="CT31" s="471"/>
      <c r="CU31" s="471"/>
      <c r="CV31" s="471"/>
      <c r="CW31" s="471"/>
      <c r="CX31" s="471"/>
      <c r="CY31" s="471"/>
      <c r="CZ31" s="471"/>
      <c r="DA31" s="471"/>
      <c r="DB31" s="471"/>
      <c r="DC31" s="471"/>
      <c r="DD31" s="471"/>
      <c r="DE31" s="471"/>
      <c r="DF31" s="471"/>
      <c r="DG31" s="471"/>
      <c r="DH31" s="471"/>
      <c r="DI31" s="471"/>
      <c r="DJ31" s="472"/>
      <c r="DK31" s="98">
        <v>0</v>
      </c>
      <c r="DL31" s="98">
        <v>0</v>
      </c>
      <c r="DM31" s="98">
        <v>0</v>
      </c>
    </row>
    <row r="32" spans="1:117" s="72" customFormat="1" ht="15" hidden="1" customHeight="1" x14ac:dyDescent="0.2">
      <c r="A32" s="430" t="s">
        <v>536</v>
      </c>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5"/>
      <c r="BE32" s="473"/>
      <c r="BF32" s="474"/>
      <c r="BG32" s="474"/>
      <c r="BH32" s="474"/>
      <c r="BI32" s="474"/>
      <c r="BJ32" s="474"/>
      <c r="BK32" s="474"/>
      <c r="BL32" s="474"/>
      <c r="BM32" s="474"/>
      <c r="BN32" s="474"/>
      <c r="BO32" s="474"/>
      <c r="BP32" s="474"/>
      <c r="BQ32" s="474"/>
      <c r="BR32" s="474"/>
      <c r="BS32" s="474"/>
      <c r="BT32" s="474"/>
      <c r="BU32" s="474"/>
      <c r="BV32" s="474"/>
      <c r="BW32" s="475"/>
      <c r="BX32" s="459"/>
      <c r="BY32" s="460"/>
      <c r="BZ32" s="460"/>
      <c r="CA32" s="460"/>
      <c r="CB32" s="460"/>
      <c r="CC32" s="460"/>
      <c r="CD32" s="460"/>
      <c r="CE32" s="460"/>
      <c r="CF32" s="460"/>
      <c r="CG32" s="460"/>
      <c r="CH32" s="460"/>
      <c r="CI32" s="460"/>
      <c r="CJ32" s="460"/>
      <c r="CK32" s="460"/>
      <c r="CL32" s="460"/>
      <c r="CM32" s="460"/>
      <c r="CN32" s="460"/>
      <c r="CO32" s="460"/>
      <c r="CP32" s="461"/>
      <c r="CQ32" s="459"/>
      <c r="CR32" s="460"/>
      <c r="CS32" s="460"/>
      <c r="CT32" s="460"/>
      <c r="CU32" s="460"/>
      <c r="CV32" s="460"/>
      <c r="CW32" s="460"/>
      <c r="CX32" s="460"/>
      <c r="CY32" s="460"/>
      <c r="CZ32" s="460"/>
      <c r="DA32" s="460"/>
      <c r="DB32" s="460"/>
      <c r="DC32" s="460"/>
      <c r="DD32" s="460"/>
      <c r="DE32" s="460"/>
      <c r="DF32" s="460"/>
      <c r="DG32" s="460"/>
      <c r="DH32" s="460"/>
      <c r="DI32" s="460"/>
      <c r="DJ32" s="461"/>
      <c r="DK32" s="88"/>
      <c r="DL32" s="88"/>
      <c r="DM32" s="88"/>
    </row>
    <row r="33" spans="1:117" s="72" customFormat="1" ht="15" hidden="1" customHeight="1" x14ac:dyDescent="0.2">
      <c r="A33" s="430" t="s">
        <v>409</v>
      </c>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5"/>
      <c r="BE33" s="473"/>
      <c r="BF33" s="474"/>
      <c r="BG33" s="474"/>
      <c r="BH33" s="474"/>
      <c r="BI33" s="474"/>
      <c r="BJ33" s="474"/>
      <c r="BK33" s="474"/>
      <c r="BL33" s="474"/>
      <c r="BM33" s="474"/>
      <c r="BN33" s="474"/>
      <c r="BO33" s="474"/>
      <c r="BP33" s="474"/>
      <c r="BQ33" s="474"/>
      <c r="BR33" s="474"/>
      <c r="BS33" s="474"/>
      <c r="BT33" s="474"/>
      <c r="BU33" s="474"/>
      <c r="BV33" s="474"/>
      <c r="BW33" s="475"/>
      <c r="BX33" s="459"/>
      <c r="BY33" s="460"/>
      <c r="BZ33" s="460"/>
      <c r="CA33" s="460"/>
      <c r="CB33" s="460"/>
      <c r="CC33" s="460"/>
      <c r="CD33" s="460"/>
      <c r="CE33" s="460"/>
      <c r="CF33" s="460"/>
      <c r="CG33" s="460"/>
      <c r="CH33" s="460"/>
      <c r="CI33" s="460"/>
      <c r="CJ33" s="460"/>
      <c r="CK33" s="460"/>
      <c r="CL33" s="460"/>
      <c r="CM33" s="460"/>
      <c r="CN33" s="460"/>
      <c r="CO33" s="460"/>
      <c r="CP33" s="461"/>
      <c r="CQ33" s="459"/>
      <c r="CR33" s="460"/>
      <c r="CS33" s="460"/>
      <c r="CT33" s="460"/>
      <c r="CU33" s="460"/>
      <c r="CV33" s="460"/>
      <c r="CW33" s="460"/>
      <c r="CX33" s="460"/>
      <c r="CY33" s="460"/>
      <c r="CZ33" s="460"/>
      <c r="DA33" s="460"/>
      <c r="DB33" s="460"/>
      <c r="DC33" s="460"/>
      <c r="DD33" s="460"/>
      <c r="DE33" s="460"/>
      <c r="DF33" s="460"/>
      <c r="DG33" s="460"/>
      <c r="DH33" s="460"/>
      <c r="DI33" s="460"/>
      <c r="DJ33" s="461"/>
      <c r="DK33" s="88"/>
      <c r="DL33" s="88"/>
      <c r="DM33" s="88"/>
    </row>
    <row r="34" spans="1:117" s="72" customFormat="1" ht="28.5" hidden="1" customHeight="1" x14ac:dyDescent="0.2">
      <c r="A34" s="433" t="s">
        <v>16</v>
      </c>
      <c r="B34" s="465"/>
      <c r="C34" s="465"/>
      <c r="D34" s="465"/>
      <c r="E34" s="466"/>
      <c r="F34" s="467" t="s">
        <v>537</v>
      </c>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9"/>
      <c r="BE34" s="480"/>
      <c r="BF34" s="481"/>
      <c r="BG34" s="481"/>
      <c r="BH34" s="481"/>
      <c r="BI34" s="481"/>
      <c r="BJ34" s="481"/>
      <c r="BK34" s="481"/>
      <c r="BL34" s="481"/>
      <c r="BM34" s="481"/>
      <c r="BN34" s="481"/>
      <c r="BO34" s="481"/>
      <c r="BP34" s="481"/>
      <c r="BQ34" s="481"/>
      <c r="BR34" s="481"/>
      <c r="BS34" s="481"/>
      <c r="BT34" s="481"/>
      <c r="BU34" s="481"/>
      <c r="BV34" s="481"/>
      <c r="BW34" s="482"/>
      <c r="BX34" s="470"/>
      <c r="BY34" s="471"/>
      <c r="BZ34" s="471"/>
      <c r="CA34" s="471"/>
      <c r="CB34" s="471"/>
      <c r="CC34" s="471"/>
      <c r="CD34" s="471"/>
      <c r="CE34" s="471"/>
      <c r="CF34" s="471"/>
      <c r="CG34" s="471"/>
      <c r="CH34" s="471"/>
      <c r="CI34" s="471"/>
      <c r="CJ34" s="471"/>
      <c r="CK34" s="471"/>
      <c r="CL34" s="471"/>
      <c r="CM34" s="471"/>
      <c r="CN34" s="471"/>
      <c r="CO34" s="471"/>
      <c r="CP34" s="472"/>
      <c r="CQ34" s="470">
        <f>CQ35</f>
        <v>0</v>
      </c>
      <c r="CR34" s="471"/>
      <c r="CS34" s="471"/>
      <c r="CT34" s="471"/>
      <c r="CU34" s="471"/>
      <c r="CV34" s="471"/>
      <c r="CW34" s="471"/>
      <c r="CX34" s="471"/>
      <c r="CY34" s="471"/>
      <c r="CZ34" s="471"/>
      <c r="DA34" s="471"/>
      <c r="DB34" s="471"/>
      <c r="DC34" s="471"/>
      <c r="DD34" s="471"/>
      <c r="DE34" s="471"/>
      <c r="DF34" s="471"/>
      <c r="DG34" s="471"/>
      <c r="DH34" s="471"/>
      <c r="DI34" s="471"/>
      <c r="DJ34" s="472"/>
      <c r="DK34" s="98">
        <f>DK35</f>
        <v>0</v>
      </c>
      <c r="DL34" s="98">
        <f t="shared" ref="DL34:DM34" si="2">DL35</f>
        <v>0</v>
      </c>
      <c r="DM34" s="98">
        <f t="shared" si="2"/>
        <v>0</v>
      </c>
    </row>
    <row r="35" spans="1:117" s="72" customFormat="1" ht="28.5" hidden="1" customHeight="1" x14ac:dyDescent="0.2">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5"/>
      <c r="BE35" s="473"/>
      <c r="BF35" s="474"/>
      <c r="BG35" s="474"/>
      <c r="BH35" s="474"/>
      <c r="BI35" s="474"/>
      <c r="BJ35" s="474"/>
      <c r="BK35" s="474"/>
      <c r="BL35" s="474"/>
      <c r="BM35" s="474"/>
      <c r="BN35" s="474"/>
      <c r="BO35" s="474"/>
      <c r="BP35" s="474"/>
      <c r="BQ35" s="474"/>
      <c r="BR35" s="474"/>
      <c r="BS35" s="474"/>
      <c r="BT35" s="474"/>
      <c r="BU35" s="474"/>
      <c r="BV35" s="474"/>
      <c r="BW35" s="475"/>
      <c r="BX35" s="459"/>
      <c r="BY35" s="460"/>
      <c r="BZ35" s="460"/>
      <c r="CA35" s="460"/>
      <c r="CB35" s="460"/>
      <c r="CC35" s="460"/>
      <c r="CD35" s="460"/>
      <c r="CE35" s="460"/>
      <c r="CF35" s="460"/>
      <c r="CG35" s="460"/>
      <c r="CH35" s="460"/>
      <c r="CI35" s="460"/>
      <c r="CJ35" s="460"/>
      <c r="CK35" s="460"/>
      <c r="CL35" s="460"/>
      <c r="CM35" s="460"/>
      <c r="CN35" s="460"/>
      <c r="CO35" s="460"/>
      <c r="CP35" s="461"/>
      <c r="CQ35" s="459"/>
      <c r="CR35" s="460"/>
      <c r="CS35" s="460"/>
      <c r="CT35" s="460"/>
      <c r="CU35" s="460"/>
      <c r="CV35" s="460"/>
      <c r="CW35" s="460"/>
      <c r="CX35" s="460"/>
      <c r="CY35" s="460"/>
      <c r="CZ35" s="460"/>
      <c r="DA35" s="460"/>
      <c r="DB35" s="460"/>
      <c r="DC35" s="460"/>
      <c r="DD35" s="460"/>
      <c r="DE35" s="460"/>
      <c r="DF35" s="460"/>
      <c r="DG35" s="460"/>
      <c r="DH35" s="460"/>
      <c r="DI35" s="460"/>
      <c r="DJ35" s="461"/>
      <c r="DK35" s="88"/>
      <c r="DL35" s="88"/>
      <c r="DM35" s="88"/>
    </row>
    <row r="36" spans="1:117" s="72" customFormat="1" ht="15" hidden="1" customHeight="1" x14ac:dyDescent="0.2">
      <c r="A36" s="430" t="s">
        <v>409</v>
      </c>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5"/>
      <c r="BE36" s="459"/>
      <c r="BF36" s="460"/>
      <c r="BG36" s="460"/>
      <c r="BH36" s="460"/>
      <c r="BI36" s="460"/>
      <c r="BJ36" s="460"/>
      <c r="BK36" s="460"/>
      <c r="BL36" s="460"/>
      <c r="BM36" s="460"/>
      <c r="BN36" s="460"/>
      <c r="BO36" s="460"/>
      <c r="BP36" s="460"/>
      <c r="BQ36" s="460"/>
      <c r="BR36" s="460"/>
      <c r="BS36" s="460"/>
      <c r="BT36" s="460"/>
      <c r="BU36" s="460"/>
      <c r="BV36" s="460"/>
      <c r="BW36" s="461"/>
      <c r="BX36" s="459"/>
      <c r="BY36" s="460"/>
      <c r="BZ36" s="460"/>
      <c r="CA36" s="460"/>
      <c r="CB36" s="460"/>
      <c r="CC36" s="460"/>
      <c r="CD36" s="460"/>
      <c r="CE36" s="460"/>
      <c r="CF36" s="460"/>
      <c r="CG36" s="460"/>
      <c r="CH36" s="460"/>
      <c r="CI36" s="460"/>
      <c r="CJ36" s="460"/>
      <c r="CK36" s="460"/>
      <c r="CL36" s="460"/>
      <c r="CM36" s="460"/>
      <c r="CN36" s="460"/>
      <c r="CO36" s="460"/>
      <c r="CP36" s="461"/>
      <c r="CQ36" s="459"/>
      <c r="CR36" s="460"/>
      <c r="CS36" s="460"/>
      <c r="CT36" s="460"/>
      <c r="CU36" s="460"/>
      <c r="CV36" s="460"/>
      <c r="CW36" s="460"/>
      <c r="CX36" s="460"/>
      <c r="CY36" s="460"/>
      <c r="CZ36" s="460"/>
      <c r="DA36" s="460"/>
      <c r="DB36" s="460"/>
      <c r="DC36" s="460"/>
      <c r="DD36" s="460"/>
      <c r="DE36" s="460"/>
      <c r="DF36" s="460"/>
      <c r="DG36" s="460"/>
      <c r="DH36" s="460"/>
      <c r="DI36" s="460"/>
      <c r="DJ36" s="461"/>
      <c r="DK36" s="88"/>
      <c r="DL36" s="88"/>
      <c r="DM36" s="88"/>
    </row>
    <row r="37" spans="1:117" s="72" customFormat="1" ht="15" hidden="1" customHeight="1" x14ac:dyDescent="0.2">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5"/>
      <c r="BE37" s="459"/>
      <c r="BF37" s="460"/>
      <c r="BG37" s="460"/>
      <c r="BH37" s="460"/>
      <c r="BI37" s="460"/>
      <c r="BJ37" s="460"/>
      <c r="BK37" s="460"/>
      <c r="BL37" s="460"/>
      <c r="BM37" s="460"/>
      <c r="BN37" s="460"/>
      <c r="BO37" s="460"/>
      <c r="BP37" s="460"/>
      <c r="BQ37" s="460"/>
      <c r="BR37" s="460"/>
      <c r="BS37" s="460"/>
      <c r="BT37" s="460"/>
      <c r="BU37" s="460"/>
      <c r="BV37" s="460"/>
      <c r="BW37" s="461"/>
      <c r="BX37" s="459"/>
      <c r="BY37" s="460"/>
      <c r="BZ37" s="460"/>
      <c r="CA37" s="460"/>
      <c r="CB37" s="460"/>
      <c r="CC37" s="460"/>
      <c r="CD37" s="460"/>
      <c r="CE37" s="460"/>
      <c r="CF37" s="460"/>
      <c r="CG37" s="460"/>
      <c r="CH37" s="460"/>
      <c r="CI37" s="460"/>
      <c r="CJ37" s="460"/>
      <c r="CK37" s="460"/>
      <c r="CL37" s="460"/>
      <c r="CM37" s="460"/>
      <c r="CN37" s="460"/>
      <c r="CO37" s="460"/>
      <c r="CP37" s="461"/>
      <c r="CQ37" s="459"/>
      <c r="CR37" s="460"/>
      <c r="CS37" s="460"/>
      <c r="CT37" s="460"/>
      <c r="CU37" s="460"/>
      <c r="CV37" s="460"/>
      <c r="CW37" s="460"/>
      <c r="CX37" s="460"/>
      <c r="CY37" s="460"/>
      <c r="CZ37" s="460"/>
      <c r="DA37" s="460"/>
      <c r="DB37" s="460"/>
      <c r="DC37" s="460"/>
      <c r="DD37" s="460"/>
      <c r="DE37" s="460"/>
      <c r="DF37" s="460"/>
      <c r="DG37" s="460"/>
      <c r="DH37" s="460"/>
      <c r="DI37" s="460"/>
      <c r="DJ37" s="461"/>
      <c r="DK37" s="88"/>
      <c r="DL37" s="88"/>
      <c r="DM37" s="88"/>
    </row>
    <row r="38" spans="1:117" s="72" customFormat="1" ht="15" hidden="1" customHeight="1" x14ac:dyDescent="0.2">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5"/>
      <c r="BE38" s="459"/>
      <c r="BF38" s="460"/>
      <c r="BG38" s="460"/>
      <c r="BH38" s="460"/>
      <c r="BI38" s="460"/>
      <c r="BJ38" s="460"/>
      <c r="BK38" s="460"/>
      <c r="BL38" s="460"/>
      <c r="BM38" s="460"/>
      <c r="BN38" s="460"/>
      <c r="BO38" s="460"/>
      <c r="BP38" s="460"/>
      <c r="BQ38" s="460"/>
      <c r="BR38" s="460"/>
      <c r="BS38" s="460"/>
      <c r="BT38" s="460"/>
      <c r="BU38" s="460"/>
      <c r="BV38" s="460"/>
      <c r="BW38" s="461"/>
      <c r="BX38" s="459"/>
      <c r="BY38" s="460"/>
      <c r="BZ38" s="460"/>
      <c r="CA38" s="460"/>
      <c r="CB38" s="460"/>
      <c r="CC38" s="460"/>
      <c r="CD38" s="460"/>
      <c r="CE38" s="460"/>
      <c r="CF38" s="460"/>
      <c r="CG38" s="460"/>
      <c r="CH38" s="460"/>
      <c r="CI38" s="460"/>
      <c r="CJ38" s="460"/>
      <c r="CK38" s="460"/>
      <c r="CL38" s="460"/>
      <c r="CM38" s="460"/>
      <c r="CN38" s="460"/>
      <c r="CO38" s="460"/>
      <c r="CP38" s="461"/>
      <c r="CQ38" s="459"/>
      <c r="CR38" s="460"/>
      <c r="CS38" s="460"/>
      <c r="CT38" s="460"/>
      <c r="CU38" s="460"/>
      <c r="CV38" s="460"/>
      <c r="CW38" s="460"/>
      <c r="CX38" s="460"/>
      <c r="CY38" s="460"/>
      <c r="CZ38" s="460"/>
      <c r="DA38" s="460"/>
      <c r="DB38" s="460"/>
      <c r="DC38" s="460"/>
      <c r="DD38" s="460"/>
      <c r="DE38" s="460"/>
      <c r="DF38" s="460"/>
      <c r="DG38" s="460"/>
      <c r="DH38" s="460"/>
      <c r="DI38" s="460"/>
      <c r="DJ38" s="461"/>
      <c r="DK38" s="88"/>
      <c r="DL38" s="88"/>
      <c r="DM38" s="88"/>
    </row>
    <row r="39" spans="1:117" s="72" customFormat="1" ht="15" hidden="1" customHeight="1" x14ac:dyDescent="0.2">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5"/>
      <c r="BE39" s="459"/>
      <c r="BF39" s="460"/>
      <c r="BG39" s="460"/>
      <c r="BH39" s="460"/>
      <c r="BI39" s="460"/>
      <c r="BJ39" s="460"/>
      <c r="BK39" s="460"/>
      <c r="BL39" s="460"/>
      <c r="BM39" s="460"/>
      <c r="BN39" s="460"/>
      <c r="BO39" s="460"/>
      <c r="BP39" s="460"/>
      <c r="BQ39" s="460"/>
      <c r="BR39" s="460"/>
      <c r="BS39" s="460"/>
      <c r="BT39" s="460"/>
      <c r="BU39" s="460"/>
      <c r="BV39" s="460"/>
      <c r="BW39" s="461"/>
      <c r="BX39" s="459"/>
      <c r="BY39" s="460"/>
      <c r="BZ39" s="460"/>
      <c r="CA39" s="460"/>
      <c r="CB39" s="460"/>
      <c r="CC39" s="460"/>
      <c r="CD39" s="460"/>
      <c r="CE39" s="460"/>
      <c r="CF39" s="460"/>
      <c r="CG39" s="460"/>
      <c r="CH39" s="460"/>
      <c r="CI39" s="460"/>
      <c r="CJ39" s="460"/>
      <c r="CK39" s="460"/>
      <c r="CL39" s="460"/>
      <c r="CM39" s="460"/>
      <c r="CN39" s="460"/>
      <c r="CO39" s="460"/>
      <c r="CP39" s="461"/>
      <c r="CQ39" s="459"/>
      <c r="CR39" s="460"/>
      <c r="CS39" s="460"/>
      <c r="CT39" s="460"/>
      <c r="CU39" s="460"/>
      <c r="CV39" s="460"/>
      <c r="CW39" s="460"/>
      <c r="CX39" s="460"/>
      <c r="CY39" s="460"/>
      <c r="CZ39" s="460"/>
      <c r="DA39" s="460"/>
      <c r="DB39" s="460"/>
      <c r="DC39" s="460"/>
      <c r="DD39" s="460"/>
      <c r="DE39" s="460"/>
      <c r="DF39" s="460"/>
      <c r="DG39" s="460"/>
      <c r="DH39" s="460"/>
      <c r="DI39" s="460"/>
      <c r="DJ39" s="461"/>
      <c r="DK39" s="88"/>
      <c r="DL39" s="88"/>
      <c r="DM39" s="88"/>
    </row>
    <row r="40" spans="1:117" s="72" customFormat="1" ht="15" hidden="1" customHeight="1" x14ac:dyDescent="0.2">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5"/>
      <c r="BE40" s="459"/>
      <c r="BF40" s="460"/>
      <c r="BG40" s="460"/>
      <c r="BH40" s="460"/>
      <c r="BI40" s="460"/>
      <c r="BJ40" s="460"/>
      <c r="BK40" s="460"/>
      <c r="BL40" s="460"/>
      <c r="BM40" s="460"/>
      <c r="BN40" s="460"/>
      <c r="BO40" s="460"/>
      <c r="BP40" s="460"/>
      <c r="BQ40" s="460"/>
      <c r="BR40" s="460"/>
      <c r="BS40" s="460"/>
      <c r="BT40" s="460"/>
      <c r="BU40" s="460"/>
      <c r="BV40" s="460"/>
      <c r="BW40" s="461"/>
      <c r="BX40" s="459"/>
      <c r="BY40" s="460"/>
      <c r="BZ40" s="460"/>
      <c r="CA40" s="460"/>
      <c r="CB40" s="460"/>
      <c r="CC40" s="460"/>
      <c r="CD40" s="460"/>
      <c r="CE40" s="460"/>
      <c r="CF40" s="460"/>
      <c r="CG40" s="460"/>
      <c r="CH40" s="460"/>
      <c r="CI40" s="460"/>
      <c r="CJ40" s="460"/>
      <c r="CK40" s="460"/>
      <c r="CL40" s="460"/>
      <c r="CM40" s="460"/>
      <c r="CN40" s="460"/>
      <c r="CO40" s="460"/>
      <c r="CP40" s="461"/>
      <c r="CQ40" s="459"/>
      <c r="CR40" s="460"/>
      <c r="CS40" s="460"/>
      <c r="CT40" s="460"/>
      <c r="CU40" s="460"/>
      <c r="CV40" s="460"/>
      <c r="CW40" s="460"/>
      <c r="CX40" s="460"/>
      <c r="CY40" s="460"/>
      <c r="CZ40" s="460"/>
      <c r="DA40" s="460"/>
      <c r="DB40" s="460"/>
      <c r="DC40" s="460"/>
      <c r="DD40" s="460"/>
      <c r="DE40" s="460"/>
      <c r="DF40" s="460"/>
      <c r="DG40" s="460"/>
      <c r="DH40" s="460"/>
      <c r="DI40" s="460"/>
      <c r="DJ40" s="461"/>
      <c r="DK40" s="88"/>
      <c r="DL40" s="88"/>
      <c r="DM40" s="88"/>
    </row>
    <row r="41" spans="1:117" s="72" customFormat="1" ht="15" hidden="1" customHeight="1" x14ac:dyDescent="0.2">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5"/>
      <c r="BE41" s="459"/>
      <c r="BF41" s="460"/>
      <c r="BG41" s="460"/>
      <c r="BH41" s="460"/>
      <c r="BI41" s="460"/>
      <c r="BJ41" s="460"/>
      <c r="BK41" s="460"/>
      <c r="BL41" s="460"/>
      <c r="BM41" s="460"/>
      <c r="BN41" s="460"/>
      <c r="BO41" s="460"/>
      <c r="BP41" s="460"/>
      <c r="BQ41" s="460"/>
      <c r="BR41" s="460"/>
      <c r="BS41" s="460"/>
      <c r="BT41" s="460"/>
      <c r="BU41" s="460"/>
      <c r="BV41" s="460"/>
      <c r="BW41" s="461"/>
      <c r="BX41" s="459"/>
      <c r="BY41" s="460"/>
      <c r="BZ41" s="460"/>
      <c r="CA41" s="460"/>
      <c r="CB41" s="460"/>
      <c r="CC41" s="460"/>
      <c r="CD41" s="460"/>
      <c r="CE41" s="460"/>
      <c r="CF41" s="460"/>
      <c r="CG41" s="460"/>
      <c r="CH41" s="460"/>
      <c r="CI41" s="460"/>
      <c r="CJ41" s="460"/>
      <c r="CK41" s="460"/>
      <c r="CL41" s="460"/>
      <c r="CM41" s="460"/>
      <c r="CN41" s="460"/>
      <c r="CO41" s="460"/>
      <c r="CP41" s="461"/>
      <c r="CQ41" s="459"/>
      <c r="CR41" s="460"/>
      <c r="CS41" s="460"/>
      <c r="CT41" s="460"/>
      <c r="CU41" s="460"/>
      <c r="CV41" s="460"/>
      <c r="CW41" s="460"/>
      <c r="CX41" s="460"/>
      <c r="CY41" s="460"/>
      <c r="CZ41" s="460"/>
      <c r="DA41" s="460"/>
      <c r="DB41" s="460"/>
      <c r="DC41" s="460"/>
      <c r="DD41" s="460"/>
      <c r="DE41" s="460"/>
      <c r="DF41" s="460"/>
      <c r="DG41" s="460"/>
      <c r="DH41" s="460"/>
      <c r="DI41" s="460"/>
      <c r="DJ41" s="461"/>
      <c r="DK41" s="88"/>
      <c r="DL41" s="88"/>
      <c r="DM41" s="88"/>
    </row>
    <row r="42" spans="1:117" s="72" customFormat="1" ht="15" hidden="1" customHeight="1" x14ac:dyDescent="0.2">
      <c r="A42" s="430"/>
      <c r="B42" s="456"/>
      <c r="C42" s="456"/>
      <c r="D42" s="456"/>
      <c r="E42" s="457"/>
      <c r="F42" s="458"/>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5"/>
      <c r="BE42" s="459"/>
      <c r="BF42" s="460"/>
      <c r="BG42" s="460"/>
      <c r="BH42" s="460"/>
      <c r="BI42" s="460"/>
      <c r="BJ42" s="460"/>
      <c r="BK42" s="460"/>
      <c r="BL42" s="460"/>
      <c r="BM42" s="460"/>
      <c r="BN42" s="460"/>
      <c r="BO42" s="460"/>
      <c r="BP42" s="460"/>
      <c r="BQ42" s="460"/>
      <c r="BR42" s="460"/>
      <c r="BS42" s="460"/>
      <c r="BT42" s="460"/>
      <c r="BU42" s="460"/>
      <c r="BV42" s="460"/>
      <c r="BW42" s="461"/>
      <c r="BX42" s="459"/>
      <c r="BY42" s="460"/>
      <c r="BZ42" s="460"/>
      <c r="CA42" s="460"/>
      <c r="CB42" s="460"/>
      <c r="CC42" s="460"/>
      <c r="CD42" s="460"/>
      <c r="CE42" s="460"/>
      <c r="CF42" s="460"/>
      <c r="CG42" s="460"/>
      <c r="CH42" s="460"/>
      <c r="CI42" s="460"/>
      <c r="CJ42" s="460"/>
      <c r="CK42" s="460"/>
      <c r="CL42" s="460"/>
      <c r="CM42" s="460"/>
      <c r="CN42" s="460"/>
      <c r="CO42" s="460"/>
      <c r="CP42" s="461"/>
      <c r="CQ42" s="459"/>
      <c r="CR42" s="460"/>
      <c r="CS42" s="460"/>
      <c r="CT42" s="460"/>
      <c r="CU42" s="460"/>
      <c r="CV42" s="460"/>
      <c r="CW42" s="460"/>
      <c r="CX42" s="460"/>
      <c r="CY42" s="460"/>
      <c r="CZ42" s="460"/>
      <c r="DA42" s="460"/>
      <c r="DB42" s="460"/>
      <c r="DC42" s="460"/>
      <c r="DD42" s="460"/>
      <c r="DE42" s="460"/>
      <c r="DF42" s="460"/>
      <c r="DG42" s="460"/>
      <c r="DH42" s="460"/>
      <c r="DI42" s="460"/>
      <c r="DJ42" s="461"/>
      <c r="DK42" s="88"/>
      <c r="DL42" s="88"/>
      <c r="DM42" s="88"/>
    </row>
    <row r="43" spans="1:117" s="72" customFormat="1" ht="15" hidden="1" customHeight="1" x14ac:dyDescent="0.2">
      <c r="A43" s="430"/>
      <c r="B43" s="456"/>
      <c r="C43" s="456"/>
      <c r="D43" s="456"/>
      <c r="E43" s="457"/>
      <c r="F43" s="458"/>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5"/>
      <c r="BE43" s="459"/>
      <c r="BF43" s="460"/>
      <c r="BG43" s="460"/>
      <c r="BH43" s="460"/>
      <c r="BI43" s="460"/>
      <c r="BJ43" s="460"/>
      <c r="BK43" s="460"/>
      <c r="BL43" s="460"/>
      <c r="BM43" s="460"/>
      <c r="BN43" s="460"/>
      <c r="BO43" s="460"/>
      <c r="BP43" s="460"/>
      <c r="BQ43" s="460"/>
      <c r="BR43" s="460"/>
      <c r="BS43" s="460"/>
      <c r="BT43" s="460"/>
      <c r="BU43" s="460"/>
      <c r="BV43" s="460"/>
      <c r="BW43" s="461"/>
      <c r="BX43" s="459"/>
      <c r="BY43" s="460"/>
      <c r="BZ43" s="460"/>
      <c r="CA43" s="460"/>
      <c r="CB43" s="460"/>
      <c r="CC43" s="460"/>
      <c r="CD43" s="460"/>
      <c r="CE43" s="460"/>
      <c r="CF43" s="460"/>
      <c r="CG43" s="460"/>
      <c r="CH43" s="460"/>
      <c r="CI43" s="460"/>
      <c r="CJ43" s="460"/>
      <c r="CK43" s="460"/>
      <c r="CL43" s="460"/>
      <c r="CM43" s="460"/>
      <c r="CN43" s="460"/>
      <c r="CO43" s="460"/>
      <c r="CP43" s="461"/>
      <c r="CQ43" s="459"/>
      <c r="CR43" s="460"/>
      <c r="CS43" s="460"/>
      <c r="CT43" s="460"/>
      <c r="CU43" s="460"/>
      <c r="CV43" s="460"/>
      <c r="CW43" s="460"/>
      <c r="CX43" s="460"/>
      <c r="CY43" s="460"/>
      <c r="CZ43" s="460"/>
      <c r="DA43" s="460"/>
      <c r="DB43" s="460"/>
      <c r="DC43" s="460"/>
      <c r="DD43" s="460"/>
      <c r="DE43" s="460"/>
      <c r="DF43" s="460"/>
      <c r="DG43" s="460"/>
      <c r="DH43" s="460"/>
      <c r="DI43" s="460"/>
      <c r="DJ43" s="461"/>
      <c r="DK43" s="88"/>
      <c r="DL43" s="88"/>
      <c r="DM43" s="88"/>
    </row>
    <row r="44" spans="1:117" s="72" customFormat="1" ht="15" hidden="1" customHeight="1" x14ac:dyDescent="0.2">
      <c r="A44" s="430"/>
      <c r="B44" s="456"/>
      <c r="C44" s="456"/>
      <c r="D44" s="456"/>
      <c r="E44" s="457"/>
      <c r="F44" s="458"/>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5"/>
      <c r="BE44" s="459"/>
      <c r="BF44" s="460"/>
      <c r="BG44" s="460"/>
      <c r="BH44" s="460"/>
      <c r="BI44" s="460"/>
      <c r="BJ44" s="460"/>
      <c r="BK44" s="460"/>
      <c r="BL44" s="460"/>
      <c r="BM44" s="460"/>
      <c r="BN44" s="460"/>
      <c r="BO44" s="460"/>
      <c r="BP44" s="460"/>
      <c r="BQ44" s="460"/>
      <c r="BR44" s="460"/>
      <c r="BS44" s="460"/>
      <c r="BT44" s="460"/>
      <c r="BU44" s="460"/>
      <c r="BV44" s="460"/>
      <c r="BW44" s="461"/>
      <c r="BX44" s="459"/>
      <c r="BY44" s="460"/>
      <c r="BZ44" s="460"/>
      <c r="CA44" s="460"/>
      <c r="CB44" s="460"/>
      <c r="CC44" s="460"/>
      <c r="CD44" s="460"/>
      <c r="CE44" s="460"/>
      <c r="CF44" s="460"/>
      <c r="CG44" s="460"/>
      <c r="CH44" s="460"/>
      <c r="CI44" s="460"/>
      <c r="CJ44" s="460"/>
      <c r="CK44" s="460"/>
      <c r="CL44" s="460"/>
      <c r="CM44" s="460"/>
      <c r="CN44" s="460"/>
      <c r="CO44" s="460"/>
      <c r="CP44" s="461"/>
      <c r="CQ44" s="459"/>
      <c r="CR44" s="460"/>
      <c r="CS44" s="460"/>
      <c r="CT44" s="460"/>
      <c r="CU44" s="460"/>
      <c r="CV44" s="460"/>
      <c r="CW44" s="460"/>
      <c r="CX44" s="460"/>
      <c r="CY44" s="460"/>
      <c r="CZ44" s="460"/>
      <c r="DA44" s="460"/>
      <c r="DB44" s="460"/>
      <c r="DC44" s="460"/>
      <c r="DD44" s="460"/>
      <c r="DE44" s="460"/>
      <c r="DF44" s="460"/>
      <c r="DG44" s="460"/>
      <c r="DH44" s="460"/>
      <c r="DI44" s="460"/>
      <c r="DJ44" s="461"/>
      <c r="DK44" s="88"/>
      <c r="DL44" s="88"/>
      <c r="DM44" s="88"/>
    </row>
    <row r="45" spans="1:117" s="72" customFormat="1" ht="15" hidden="1" customHeight="1" x14ac:dyDescent="0.2">
      <c r="A45" s="430"/>
      <c r="B45" s="456"/>
      <c r="C45" s="456"/>
      <c r="D45" s="456"/>
      <c r="E45" s="457"/>
      <c r="F45" s="458"/>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5"/>
      <c r="BE45" s="459"/>
      <c r="BF45" s="460"/>
      <c r="BG45" s="460"/>
      <c r="BH45" s="460"/>
      <c r="BI45" s="460"/>
      <c r="BJ45" s="460"/>
      <c r="BK45" s="460"/>
      <c r="BL45" s="460"/>
      <c r="BM45" s="460"/>
      <c r="BN45" s="460"/>
      <c r="BO45" s="460"/>
      <c r="BP45" s="460"/>
      <c r="BQ45" s="460"/>
      <c r="BR45" s="460"/>
      <c r="BS45" s="460"/>
      <c r="BT45" s="460"/>
      <c r="BU45" s="460"/>
      <c r="BV45" s="460"/>
      <c r="BW45" s="461"/>
      <c r="BX45" s="459"/>
      <c r="BY45" s="460"/>
      <c r="BZ45" s="460"/>
      <c r="CA45" s="460"/>
      <c r="CB45" s="460"/>
      <c r="CC45" s="460"/>
      <c r="CD45" s="460"/>
      <c r="CE45" s="460"/>
      <c r="CF45" s="460"/>
      <c r="CG45" s="460"/>
      <c r="CH45" s="460"/>
      <c r="CI45" s="460"/>
      <c r="CJ45" s="460"/>
      <c r="CK45" s="460"/>
      <c r="CL45" s="460"/>
      <c r="CM45" s="460"/>
      <c r="CN45" s="460"/>
      <c r="CO45" s="460"/>
      <c r="CP45" s="461"/>
      <c r="CQ45" s="459"/>
      <c r="CR45" s="460"/>
      <c r="CS45" s="460"/>
      <c r="CT45" s="460"/>
      <c r="CU45" s="460"/>
      <c r="CV45" s="460"/>
      <c r="CW45" s="460"/>
      <c r="CX45" s="460"/>
      <c r="CY45" s="460"/>
      <c r="CZ45" s="460"/>
      <c r="DA45" s="460"/>
      <c r="DB45" s="460"/>
      <c r="DC45" s="460"/>
      <c r="DD45" s="460"/>
      <c r="DE45" s="460"/>
      <c r="DF45" s="460"/>
      <c r="DG45" s="460"/>
      <c r="DH45" s="460"/>
      <c r="DI45" s="460"/>
      <c r="DJ45" s="461"/>
      <c r="DK45" s="88"/>
      <c r="DL45" s="88"/>
      <c r="DM45" s="88"/>
    </row>
    <row r="46" spans="1:117" s="72" customFormat="1" ht="15" hidden="1" customHeight="1" x14ac:dyDescent="0.2">
      <c r="A46" s="430"/>
      <c r="B46" s="456"/>
      <c r="C46" s="456"/>
      <c r="D46" s="456"/>
      <c r="E46" s="457"/>
      <c r="F46" s="458"/>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5"/>
      <c r="BE46" s="459"/>
      <c r="BF46" s="460"/>
      <c r="BG46" s="460"/>
      <c r="BH46" s="460"/>
      <c r="BI46" s="460"/>
      <c r="BJ46" s="460"/>
      <c r="BK46" s="460"/>
      <c r="BL46" s="460"/>
      <c r="BM46" s="460"/>
      <c r="BN46" s="460"/>
      <c r="BO46" s="460"/>
      <c r="BP46" s="460"/>
      <c r="BQ46" s="460"/>
      <c r="BR46" s="460"/>
      <c r="BS46" s="460"/>
      <c r="BT46" s="460"/>
      <c r="BU46" s="460"/>
      <c r="BV46" s="460"/>
      <c r="BW46" s="461"/>
      <c r="BX46" s="459"/>
      <c r="BY46" s="460"/>
      <c r="BZ46" s="460"/>
      <c r="CA46" s="460"/>
      <c r="CB46" s="460"/>
      <c r="CC46" s="460"/>
      <c r="CD46" s="460"/>
      <c r="CE46" s="460"/>
      <c r="CF46" s="460"/>
      <c r="CG46" s="460"/>
      <c r="CH46" s="460"/>
      <c r="CI46" s="460"/>
      <c r="CJ46" s="460"/>
      <c r="CK46" s="460"/>
      <c r="CL46" s="460"/>
      <c r="CM46" s="460"/>
      <c r="CN46" s="460"/>
      <c r="CO46" s="460"/>
      <c r="CP46" s="461"/>
      <c r="CQ46" s="459"/>
      <c r="CR46" s="460"/>
      <c r="CS46" s="460"/>
      <c r="CT46" s="460"/>
      <c r="CU46" s="460"/>
      <c r="CV46" s="460"/>
      <c r="CW46" s="460"/>
      <c r="CX46" s="460"/>
      <c r="CY46" s="460"/>
      <c r="CZ46" s="460"/>
      <c r="DA46" s="460"/>
      <c r="DB46" s="460"/>
      <c r="DC46" s="460"/>
      <c r="DD46" s="460"/>
      <c r="DE46" s="460"/>
      <c r="DF46" s="460"/>
      <c r="DG46" s="460"/>
      <c r="DH46" s="460"/>
      <c r="DI46" s="460"/>
      <c r="DJ46" s="461"/>
      <c r="DK46" s="88"/>
      <c r="DL46" s="88"/>
      <c r="DM46" s="88"/>
    </row>
    <row r="47" spans="1:117" s="72" customFormat="1" ht="15" hidden="1" customHeight="1" x14ac:dyDescent="0.2">
      <c r="A47" s="430"/>
      <c r="B47" s="456"/>
      <c r="C47" s="456"/>
      <c r="D47" s="456"/>
      <c r="E47" s="457"/>
      <c r="F47" s="458"/>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5"/>
      <c r="BE47" s="459"/>
      <c r="BF47" s="460"/>
      <c r="BG47" s="460"/>
      <c r="BH47" s="460"/>
      <c r="BI47" s="460"/>
      <c r="BJ47" s="460"/>
      <c r="BK47" s="460"/>
      <c r="BL47" s="460"/>
      <c r="BM47" s="460"/>
      <c r="BN47" s="460"/>
      <c r="BO47" s="460"/>
      <c r="BP47" s="460"/>
      <c r="BQ47" s="460"/>
      <c r="BR47" s="460"/>
      <c r="BS47" s="460"/>
      <c r="BT47" s="460"/>
      <c r="BU47" s="460"/>
      <c r="BV47" s="460"/>
      <c r="BW47" s="461"/>
      <c r="BX47" s="459"/>
      <c r="BY47" s="460"/>
      <c r="BZ47" s="460"/>
      <c r="CA47" s="460"/>
      <c r="CB47" s="460"/>
      <c r="CC47" s="460"/>
      <c r="CD47" s="460"/>
      <c r="CE47" s="460"/>
      <c r="CF47" s="460"/>
      <c r="CG47" s="460"/>
      <c r="CH47" s="460"/>
      <c r="CI47" s="460"/>
      <c r="CJ47" s="460"/>
      <c r="CK47" s="460"/>
      <c r="CL47" s="460"/>
      <c r="CM47" s="460"/>
      <c r="CN47" s="460"/>
      <c r="CO47" s="460"/>
      <c r="CP47" s="461"/>
      <c r="CQ47" s="459"/>
      <c r="CR47" s="460"/>
      <c r="CS47" s="460"/>
      <c r="CT47" s="460"/>
      <c r="CU47" s="460"/>
      <c r="CV47" s="460"/>
      <c r="CW47" s="460"/>
      <c r="CX47" s="460"/>
      <c r="CY47" s="460"/>
      <c r="CZ47" s="460"/>
      <c r="DA47" s="460"/>
      <c r="DB47" s="460"/>
      <c r="DC47" s="460"/>
      <c r="DD47" s="460"/>
      <c r="DE47" s="460"/>
      <c r="DF47" s="460"/>
      <c r="DG47" s="460"/>
      <c r="DH47" s="460"/>
      <c r="DI47" s="460"/>
      <c r="DJ47" s="461"/>
      <c r="DK47" s="88"/>
      <c r="DL47" s="88"/>
      <c r="DM47" s="88"/>
    </row>
    <row r="48" spans="1:117" s="72" customFormat="1" ht="15" hidden="1" customHeight="1" x14ac:dyDescent="0.2">
      <c r="A48" s="430"/>
      <c r="B48" s="456"/>
      <c r="C48" s="456"/>
      <c r="D48" s="456"/>
      <c r="E48" s="457"/>
      <c r="F48" s="458"/>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5"/>
      <c r="BE48" s="459"/>
      <c r="BF48" s="460"/>
      <c r="BG48" s="460"/>
      <c r="BH48" s="460"/>
      <c r="BI48" s="460"/>
      <c r="BJ48" s="460"/>
      <c r="BK48" s="460"/>
      <c r="BL48" s="460"/>
      <c r="BM48" s="460"/>
      <c r="BN48" s="460"/>
      <c r="BO48" s="460"/>
      <c r="BP48" s="460"/>
      <c r="BQ48" s="460"/>
      <c r="BR48" s="460"/>
      <c r="BS48" s="460"/>
      <c r="BT48" s="460"/>
      <c r="BU48" s="460"/>
      <c r="BV48" s="460"/>
      <c r="BW48" s="461"/>
      <c r="BX48" s="459"/>
      <c r="BY48" s="460"/>
      <c r="BZ48" s="460"/>
      <c r="CA48" s="460"/>
      <c r="CB48" s="460"/>
      <c r="CC48" s="460"/>
      <c r="CD48" s="460"/>
      <c r="CE48" s="460"/>
      <c r="CF48" s="460"/>
      <c r="CG48" s="460"/>
      <c r="CH48" s="460"/>
      <c r="CI48" s="460"/>
      <c r="CJ48" s="460"/>
      <c r="CK48" s="460"/>
      <c r="CL48" s="460"/>
      <c r="CM48" s="460"/>
      <c r="CN48" s="460"/>
      <c r="CO48" s="460"/>
      <c r="CP48" s="461"/>
      <c r="CQ48" s="459"/>
      <c r="CR48" s="460"/>
      <c r="CS48" s="460"/>
      <c r="CT48" s="460"/>
      <c r="CU48" s="460"/>
      <c r="CV48" s="460"/>
      <c r="CW48" s="460"/>
      <c r="CX48" s="460"/>
      <c r="CY48" s="460"/>
      <c r="CZ48" s="460"/>
      <c r="DA48" s="460"/>
      <c r="DB48" s="460"/>
      <c r="DC48" s="460"/>
      <c r="DD48" s="460"/>
      <c r="DE48" s="460"/>
      <c r="DF48" s="460"/>
      <c r="DG48" s="460"/>
      <c r="DH48" s="460"/>
      <c r="DI48" s="460"/>
      <c r="DJ48" s="461"/>
      <c r="DK48" s="88"/>
      <c r="DL48" s="88"/>
      <c r="DM48" s="88"/>
    </row>
    <row r="49" spans="1:117" s="72" customFormat="1" ht="15" hidden="1" customHeight="1" x14ac:dyDescent="0.2">
      <c r="A49" s="430"/>
      <c r="B49" s="456"/>
      <c r="C49" s="456"/>
      <c r="D49" s="456"/>
      <c r="E49" s="457"/>
      <c r="F49" s="458"/>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5"/>
      <c r="BE49" s="459"/>
      <c r="BF49" s="460"/>
      <c r="BG49" s="460"/>
      <c r="BH49" s="460"/>
      <c r="BI49" s="460"/>
      <c r="BJ49" s="460"/>
      <c r="BK49" s="460"/>
      <c r="BL49" s="460"/>
      <c r="BM49" s="460"/>
      <c r="BN49" s="460"/>
      <c r="BO49" s="460"/>
      <c r="BP49" s="460"/>
      <c r="BQ49" s="460"/>
      <c r="BR49" s="460"/>
      <c r="BS49" s="460"/>
      <c r="BT49" s="460"/>
      <c r="BU49" s="460"/>
      <c r="BV49" s="460"/>
      <c r="BW49" s="461"/>
      <c r="BX49" s="459"/>
      <c r="BY49" s="460"/>
      <c r="BZ49" s="460"/>
      <c r="CA49" s="460"/>
      <c r="CB49" s="460"/>
      <c r="CC49" s="460"/>
      <c r="CD49" s="460"/>
      <c r="CE49" s="460"/>
      <c r="CF49" s="460"/>
      <c r="CG49" s="460"/>
      <c r="CH49" s="460"/>
      <c r="CI49" s="460"/>
      <c r="CJ49" s="460"/>
      <c r="CK49" s="460"/>
      <c r="CL49" s="460"/>
      <c r="CM49" s="460"/>
      <c r="CN49" s="460"/>
      <c r="CO49" s="460"/>
      <c r="CP49" s="461"/>
      <c r="CQ49" s="459"/>
      <c r="CR49" s="460"/>
      <c r="CS49" s="460"/>
      <c r="CT49" s="460"/>
      <c r="CU49" s="460"/>
      <c r="CV49" s="460"/>
      <c r="CW49" s="460"/>
      <c r="CX49" s="460"/>
      <c r="CY49" s="460"/>
      <c r="CZ49" s="460"/>
      <c r="DA49" s="460"/>
      <c r="DB49" s="460"/>
      <c r="DC49" s="460"/>
      <c r="DD49" s="460"/>
      <c r="DE49" s="460"/>
      <c r="DF49" s="460"/>
      <c r="DG49" s="460"/>
      <c r="DH49" s="460"/>
      <c r="DI49" s="460"/>
      <c r="DJ49" s="461"/>
      <c r="DK49" s="88"/>
      <c r="DL49" s="88"/>
      <c r="DM49" s="88"/>
    </row>
    <row r="50" spans="1:117" s="72" customFormat="1" ht="15" hidden="1" customHeight="1" x14ac:dyDescent="0.2">
      <c r="A50" s="430"/>
      <c r="B50" s="456"/>
      <c r="C50" s="456"/>
      <c r="D50" s="456"/>
      <c r="E50" s="457"/>
      <c r="F50" s="458"/>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5"/>
      <c r="BE50" s="459"/>
      <c r="BF50" s="460"/>
      <c r="BG50" s="460"/>
      <c r="BH50" s="460"/>
      <c r="BI50" s="460"/>
      <c r="BJ50" s="460"/>
      <c r="BK50" s="460"/>
      <c r="BL50" s="460"/>
      <c r="BM50" s="460"/>
      <c r="BN50" s="460"/>
      <c r="BO50" s="460"/>
      <c r="BP50" s="460"/>
      <c r="BQ50" s="460"/>
      <c r="BR50" s="460"/>
      <c r="BS50" s="460"/>
      <c r="BT50" s="460"/>
      <c r="BU50" s="460"/>
      <c r="BV50" s="460"/>
      <c r="BW50" s="461"/>
      <c r="BX50" s="459"/>
      <c r="BY50" s="460"/>
      <c r="BZ50" s="460"/>
      <c r="CA50" s="460"/>
      <c r="CB50" s="460"/>
      <c r="CC50" s="460"/>
      <c r="CD50" s="460"/>
      <c r="CE50" s="460"/>
      <c r="CF50" s="460"/>
      <c r="CG50" s="460"/>
      <c r="CH50" s="460"/>
      <c r="CI50" s="460"/>
      <c r="CJ50" s="460"/>
      <c r="CK50" s="460"/>
      <c r="CL50" s="460"/>
      <c r="CM50" s="460"/>
      <c r="CN50" s="460"/>
      <c r="CO50" s="460"/>
      <c r="CP50" s="461"/>
      <c r="CQ50" s="459"/>
      <c r="CR50" s="460"/>
      <c r="CS50" s="460"/>
      <c r="CT50" s="460"/>
      <c r="CU50" s="460"/>
      <c r="CV50" s="460"/>
      <c r="CW50" s="460"/>
      <c r="CX50" s="460"/>
      <c r="CY50" s="460"/>
      <c r="CZ50" s="460"/>
      <c r="DA50" s="460"/>
      <c r="DB50" s="460"/>
      <c r="DC50" s="460"/>
      <c r="DD50" s="460"/>
      <c r="DE50" s="460"/>
      <c r="DF50" s="460"/>
      <c r="DG50" s="460"/>
      <c r="DH50" s="460"/>
      <c r="DI50" s="460"/>
      <c r="DJ50" s="461"/>
      <c r="DK50" s="88"/>
      <c r="DL50" s="88"/>
      <c r="DM50" s="88"/>
    </row>
    <row r="51" spans="1:117" s="72" customFormat="1" ht="15" hidden="1" customHeight="1" x14ac:dyDescent="0.2">
      <c r="A51" s="430"/>
      <c r="B51" s="456"/>
      <c r="C51" s="456"/>
      <c r="D51" s="456"/>
      <c r="E51" s="457"/>
      <c r="F51" s="458"/>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5"/>
      <c r="BE51" s="459"/>
      <c r="BF51" s="460"/>
      <c r="BG51" s="460"/>
      <c r="BH51" s="460"/>
      <c r="BI51" s="460"/>
      <c r="BJ51" s="460"/>
      <c r="BK51" s="460"/>
      <c r="BL51" s="460"/>
      <c r="BM51" s="460"/>
      <c r="BN51" s="460"/>
      <c r="BO51" s="460"/>
      <c r="BP51" s="460"/>
      <c r="BQ51" s="460"/>
      <c r="BR51" s="460"/>
      <c r="BS51" s="460"/>
      <c r="BT51" s="460"/>
      <c r="BU51" s="460"/>
      <c r="BV51" s="460"/>
      <c r="BW51" s="461"/>
      <c r="BX51" s="459"/>
      <c r="BY51" s="460"/>
      <c r="BZ51" s="460"/>
      <c r="CA51" s="460"/>
      <c r="CB51" s="460"/>
      <c r="CC51" s="460"/>
      <c r="CD51" s="460"/>
      <c r="CE51" s="460"/>
      <c r="CF51" s="460"/>
      <c r="CG51" s="460"/>
      <c r="CH51" s="460"/>
      <c r="CI51" s="460"/>
      <c r="CJ51" s="460"/>
      <c r="CK51" s="460"/>
      <c r="CL51" s="460"/>
      <c r="CM51" s="460"/>
      <c r="CN51" s="460"/>
      <c r="CO51" s="460"/>
      <c r="CP51" s="461"/>
      <c r="CQ51" s="459"/>
      <c r="CR51" s="460"/>
      <c r="CS51" s="460"/>
      <c r="CT51" s="460"/>
      <c r="CU51" s="460"/>
      <c r="CV51" s="460"/>
      <c r="CW51" s="460"/>
      <c r="CX51" s="460"/>
      <c r="CY51" s="460"/>
      <c r="CZ51" s="460"/>
      <c r="DA51" s="460"/>
      <c r="DB51" s="460"/>
      <c r="DC51" s="460"/>
      <c r="DD51" s="460"/>
      <c r="DE51" s="460"/>
      <c r="DF51" s="460"/>
      <c r="DG51" s="460"/>
      <c r="DH51" s="460"/>
      <c r="DI51" s="460"/>
      <c r="DJ51" s="461"/>
      <c r="DK51" s="88"/>
      <c r="DL51" s="88"/>
      <c r="DM51" s="88"/>
    </row>
    <row r="52" spans="1:117" s="72" customFormat="1" ht="15" customHeight="1" x14ac:dyDescent="0.2">
      <c r="A52" s="430"/>
      <c r="B52" s="456"/>
      <c r="C52" s="456"/>
      <c r="D52" s="456"/>
      <c r="E52" s="457"/>
      <c r="F52" s="487" t="s">
        <v>371</v>
      </c>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3"/>
      <c r="BE52" s="435" t="s">
        <v>36</v>
      </c>
      <c r="BF52" s="436"/>
      <c r="BG52" s="436"/>
      <c r="BH52" s="436"/>
      <c r="BI52" s="436"/>
      <c r="BJ52" s="436"/>
      <c r="BK52" s="436"/>
      <c r="BL52" s="436"/>
      <c r="BM52" s="436"/>
      <c r="BN52" s="436"/>
      <c r="BO52" s="436"/>
      <c r="BP52" s="436"/>
      <c r="BQ52" s="436"/>
      <c r="BR52" s="436"/>
      <c r="BS52" s="436"/>
      <c r="BT52" s="436"/>
      <c r="BU52" s="436"/>
      <c r="BV52" s="436"/>
      <c r="BW52" s="437"/>
      <c r="BX52" s="435" t="s">
        <v>36</v>
      </c>
      <c r="BY52" s="436"/>
      <c r="BZ52" s="436"/>
      <c r="CA52" s="436"/>
      <c r="CB52" s="436"/>
      <c r="CC52" s="436"/>
      <c r="CD52" s="436"/>
      <c r="CE52" s="436"/>
      <c r="CF52" s="436"/>
      <c r="CG52" s="436"/>
      <c r="CH52" s="436"/>
      <c r="CI52" s="436"/>
      <c r="CJ52" s="436"/>
      <c r="CK52" s="436"/>
      <c r="CL52" s="436"/>
      <c r="CM52" s="436"/>
      <c r="CN52" s="436"/>
      <c r="CO52" s="436"/>
      <c r="CP52" s="437"/>
      <c r="CQ52" s="470">
        <f>CQ10+CQ13+CQ16+CQ19+CQ22+CQ31+CQ34</f>
        <v>1407000</v>
      </c>
      <c r="CR52" s="471"/>
      <c r="CS52" s="471"/>
      <c r="CT52" s="471"/>
      <c r="CU52" s="471"/>
      <c r="CV52" s="471"/>
      <c r="CW52" s="471"/>
      <c r="CX52" s="471"/>
      <c r="CY52" s="471"/>
      <c r="CZ52" s="471"/>
      <c r="DA52" s="471"/>
      <c r="DB52" s="471"/>
      <c r="DC52" s="471"/>
      <c r="DD52" s="471"/>
      <c r="DE52" s="471"/>
      <c r="DF52" s="471"/>
      <c r="DG52" s="471"/>
      <c r="DH52" s="471"/>
      <c r="DI52" s="471"/>
      <c r="DJ52" s="472"/>
      <c r="DK52" s="98">
        <f>DK10+DK13+DK16+DK19+DK22+DK31+DK34</f>
        <v>0</v>
      </c>
      <c r="DL52" s="98">
        <f>DL10+DL13+DL16+DL19+DL22+DL31+DL34</f>
        <v>1272000</v>
      </c>
      <c r="DM52" s="98">
        <f>DM10+DM13+DM16+DM19+DM22+DM31+DM34</f>
        <v>135000</v>
      </c>
    </row>
    <row r="53" spans="1:117" ht="15" x14ac:dyDescent="0.25"/>
  </sheetData>
  <mergeCells count="229">
    <mergeCell ref="DK1:DM1"/>
    <mergeCell ref="A3:DJ3"/>
    <mergeCell ref="V5:DJ5"/>
    <mergeCell ref="A7:E8"/>
    <mergeCell ref="F7:BD8"/>
    <mergeCell ref="BE7:BW8"/>
    <mergeCell ref="BX7:CP8"/>
    <mergeCell ref="CQ7:DJ8"/>
    <mergeCell ref="DK7:DM7"/>
    <mergeCell ref="A9:E9"/>
    <mergeCell ref="F9:BD9"/>
    <mergeCell ref="BE9:BW9"/>
    <mergeCell ref="BX9:CP9"/>
    <mergeCell ref="CQ9:DJ9"/>
    <mergeCell ref="A10:E10"/>
    <mergeCell ref="F10:BD10"/>
    <mergeCell ref="BE10:BW10"/>
    <mergeCell ref="BX10:CP10"/>
    <mergeCell ref="CQ10:DJ10"/>
    <mergeCell ref="A11:E11"/>
    <mergeCell ref="F11:BD11"/>
    <mergeCell ref="BE11:BW11"/>
    <mergeCell ref="BX11:CP11"/>
    <mergeCell ref="CQ11:DJ11"/>
    <mergeCell ref="A12:E12"/>
    <mergeCell ref="F12:BD12"/>
    <mergeCell ref="BE12:BW12"/>
    <mergeCell ref="BX12:CP12"/>
    <mergeCell ref="CQ12:DJ12"/>
    <mergeCell ref="A13:E13"/>
    <mergeCell ref="F13:BD13"/>
    <mergeCell ref="BE13:BW13"/>
    <mergeCell ref="BX13:CP13"/>
    <mergeCell ref="CQ13:DJ13"/>
    <mergeCell ref="A14:E14"/>
    <mergeCell ref="F14:BD14"/>
    <mergeCell ref="BE14:BW14"/>
    <mergeCell ref="BX14:CP14"/>
    <mergeCell ref="CQ14:DJ14"/>
    <mergeCell ref="A15:E15"/>
    <mergeCell ref="F15:BD15"/>
    <mergeCell ref="BE15:BW15"/>
    <mergeCell ref="BX15:CP15"/>
    <mergeCell ref="CQ15:DJ15"/>
    <mergeCell ref="A16:E16"/>
    <mergeCell ref="F16:BD16"/>
    <mergeCell ref="BE16:BW16"/>
    <mergeCell ref="BX16:CP16"/>
    <mergeCell ref="CQ16:DJ16"/>
    <mergeCell ref="A17:E17"/>
    <mergeCell ref="F17:BD17"/>
    <mergeCell ref="BE17:BW17"/>
    <mergeCell ref="BX17:CP17"/>
    <mergeCell ref="CQ17:DJ17"/>
    <mergeCell ref="A18:E18"/>
    <mergeCell ref="F18:BD18"/>
    <mergeCell ref="BE18:BW18"/>
    <mergeCell ref="BX18:CP18"/>
    <mergeCell ref="CQ18:DJ18"/>
    <mergeCell ref="A19:E19"/>
    <mergeCell ref="F19:BD19"/>
    <mergeCell ref="BE19:BW19"/>
    <mergeCell ref="BX19:CP19"/>
    <mergeCell ref="CQ19:DJ19"/>
    <mergeCell ref="A20:E20"/>
    <mergeCell ref="F20:BD20"/>
    <mergeCell ref="BE20:BW20"/>
    <mergeCell ref="BX20:CP20"/>
    <mergeCell ref="CQ20:DJ20"/>
    <mergeCell ref="A21:E21"/>
    <mergeCell ref="F21:BD21"/>
    <mergeCell ref="BE21:BW21"/>
    <mergeCell ref="BX21:CP21"/>
    <mergeCell ref="CQ21:DJ21"/>
    <mergeCell ref="A22:E22"/>
    <mergeCell ref="F22:BD22"/>
    <mergeCell ref="BE22:BW22"/>
    <mergeCell ref="BX22:CP22"/>
    <mergeCell ref="CQ22:DJ22"/>
    <mergeCell ref="A23:E23"/>
    <mergeCell ref="F23:BD23"/>
    <mergeCell ref="BE23:BW23"/>
    <mergeCell ref="BX23:CP23"/>
    <mergeCell ref="CQ23:DJ23"/>
    <mergeCell ref="A24:E24"/>
    <mergeCell ref="F24:BD24"/>
    <mergeCell ref="BE24:BW24"/>
    <mergeCell ref="BX24:CP24"/>
    <mergeCell ref="CQ24:DJ24"/>
    <mergeCell ref="A25:E25"/>
    <mergeCell ref="F25:BD25"/>
    <mergeCell ref="BE25:BW25"/>
    <mergeCell ref="BX25:CP25"/>
    <mergeCell ref="CQ25:DJ25"/>
    <mergeCell ref="A26:E26"/>
    <mergeCell ref="F26:BD26"/>
    <mergeCell ref="BE26:BW26"/>
    <mergeCell ref="BX26:CP26"/>
    <mergeCell ref="CQ26:DJ26"/>
    <mergeCell ref="A27:E27"/>
    <mergeCell ref="F27:BD27"/>
    <mergeCell ref="BE27:BW27"/>
    <mergeCell ref="BX27:CP27"/>
    <mergeCell ref="CQ27:DJ27"/>
    <mergeCell ref="A28:E28"/>
    <mergeCell ref="F28:BD28"/>
    <mergeCell ref="BE28:BW28"/>
    <mergeCell ref="BX28:CP28"/>
    <mergeCell ref="CQ28:DJ28"/>
    <mergeCell ref="A29:E29"/>
    <mergeCell ref="F29:BD29"/>
    <mergeCell ref="BE29:BW29"/>
    <mergeCell ref="BX29:CP29"/>
    <mergeCell ref="CQ29:DJ29"/>
    <mergeCell ref="A30:E30"/>
    <mergeCell ref="F30:BD30"/>
    <mergeCell ref="BE30:BW30"/>
    <mergeCell ref="BX30:CP30"/>
    <mergeCell ref="CQ30:DJ30"/>
    <mergeCell ref="A31:E31"/>
    <mergeCell ref="F31:BD31"/>
    <mergeCell ref="BE31:BW31"/>
    <mergeCell ref="BX31:CP31"/>
    <mergeCell ref="CQ31:DJ31"/>
    <mergeCell ref="A32:E32"/>
    <mergeCell ref="F32:BD32"/>
    <mergeCell ref="BE32:BW32"/>
    <mergeCell ref="BX32:CP32"/>
    <mergeCell ref="CQ32:DJ32"/>
    <mergeCell ref="A33:E33"/>
    <mergeCell ref="F33:BD33"/>
    <mergeCell ref="BE33:BW33"/>
    <mergeCell ref="BX33:CP33"/>
    <mergeCell ref="CQ33:DJ33"/>
    <mergeCell ref="A34:E34"/>
    <mergeCell ref="F34:BD34"/>
    <mergeCell ref="BE34:BW34"/>
    <mergeCell ref="BX34:CP34"/>
    <mergeCell ref="CQ34:DJ34"/>
    <mergeCell ref="A35:E35"/>
    <mergeCell ref="F35:BD35"/>
    <mergeCell ref="BE35:BW35"/>
    <mergeCell ref="BX35:CP35"/>
    <mergeCell ref="CQ35:DJ35"/>
    <mergeCell ref="A36:E36"/>
    <mergeCell ref="F36:BD36"/>
    <mergeCell ref="BE36:BW36"/>
    <mergeCell ref="BX36:CP36"/>
    <mergeCell ref="CQ36:DJ36"/>
    <mergeCell ref="A37:E37"/>
    <mergeCell ref="F37:BD37"/>
    <mergeCell ref="BE37:BW37"/>
    <mergeCell ref="BX37:CP37"/>
    <mergeCell ref="CQ37:DJ37"/>
    <mergeCell ref="A38:E38"/>
    <mergeCell ref="F38:BD38"/>
    <mergeCell ref="BE38:BW38"/>
    <mergeCell ref="BX38:CP38"/>
    <mergeCell ref="CQ38:DJ38"/>
    <mergeCell ref="A39:E39"/>
    <mergeCell ref="F39:BD39"/>
    <mergeCell ref="BE39:BW39"/>
    <mergeCell ref="BX39:CP39"/>
    <mergeCell ref="CQ39:DJ39"/>
    <mergeCell ref="A40:E40"/>
    <mergeCell ref="F40:BD40"/>
    <mergeCell ref="BE40:BW40"/>
    <mergeCell ref="BX40:CP40"/>
    <mergeCell ref="CQ40:DJ40"/>
    <mergeCell ref="A41:E41"/>
    <mergeCell ref="F41:BD41"/>
    <mergeCell ref="BE41:BW41"/>
    <mergeCell ref="BX41:CP41"/>
    <mergeCell ref="CQ41:DJ41"/>
    <mergeCell ref="A42:E42"/>
    <mergeCell ref="F42:BD42"/>
    <mergeCell ref="BE42:BW42"/>
    <mergeCell ref="BX42:CP42"/>
    <mergeCell ref="CQ42:DJ42"/>
    <mergeCell ref="A43:E43"/>
    <mergeCell ref="F43:BD43"/>
    <mergeCell ref="BE43:BW43"/>
    <mergeCell ref="BX43:CP43"/>
    <mergeCell ref="CQ43:DJ43"/>
    <mergeCell ref="A44:E44"/>
    <mergeCell ref="F44:BD44"/>
    <mergeCell ref="BE44:BW44"/>
    <mergeCell ref="BX44:CP44"/>
    <mergeCell ref="CQ44:DJ44"/>
    <mergeCell ref="A45:E45"/>
    <mergeCell ref="F45:BD45"/>
    <mergeCell ref="BE45:BW45"/>
    <mergeCell ref="BX45:CP45"/>
    <mergeCell ref="CQ45:DJ45"/>
    <mergeCell ref="A46:E46"/>
    <mergeCell ref="F46:BD46"/>
    <mergeCell ref="BE46:BW46"/>
    <mergeCell ref="BX46:CP46"/>
    <mergeCell ref="CQ46:DJ46"/>
    <mergeCell ref="A47:E47"/>
    <mergeCell ref="F47:BD47"/>
    <mergeCell ref="BE47:BW47"/>
    <mergeCell ref="BX47:CP47"/>
    <mergeCell ref="CQ47:DJ47"/>
    <mergeCell ref="A48:E48"/>
    <mergeCell ref="F48:BD48"/>
    <mergeCell ref="BE48:BW48"/>
    <mergeCell ref="BX48:CP48"/>
    <mergeCell ref="CQ48:DJ48"/>
    <mergeCell ref="A49:E49"/>
    <mergeCell ref="F49:BD49"/>
    <mergeCell ref="BE49:BW49"/>
    <mergeCell ref="BX49:CP49"/>
    <mergeCell ref="CQ49:DJ49"/>
    <mergeCell ref="A50:E50"/>
    <mergeCell ref="F50:BD50"/>
    <mergeCell ref="BE50:BW50"/>
    <mergeCell ref="BX50:CP50"/>
    <mergeCell ref="CQ50:DJ50"/>
    <mergeCell ref="A51:E51"/>
    <mergeCell ref="F51:BD51"/>
    <mergeCell ref="BE51:BW51"/>
    <mergeCell ref="BX51:CP51"/>
    <mergeCell ref="CQ51:DJ51"/>
    <mergeCell ref="A52:E52"/>
    <mergeCell ref="F52:BD52"/>
    <mergeCell ref="BE52:BW52"/>
    <mergeCell ref="BX52:CP52"/>
    <mergeCell ref="CQ52:DJ52"/>
  </mergeCells>
  <pageMargins left="0.78740157480314965" right="0.78740157480314965" top="1.1811023622047245" bottom="0.39370078740157483" header="0" footer="0"/>
  <pageSetup paperSize="9" scale="96" fitToHeight="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DAE5F-0B2F-4C63-90BF-1ACD3464816E}">
  <dimension ref="A1:DB23"/>
  <sheetViews>
    <sheetView view="pageBreakPreview" zoomScaleNormal="100" zoomScaleSheetLayoutView="100" workbookViewId="0">
      <selection activeCell="BG28" sqref="BG28"/>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13" width="0.85546875" style="56"/>
    <col min="14" max="16" width="0.85546875" style="56" customWidth="1"/>
    <col min="17" max="21" width="0.85546875" style="56"/>
    <col min="22" max="22" width="2.140625" style="56" customWidth="1"/>
    <col min="23" max="23" width="0.85546875" style="56"/>
    <col min="24" max="24" width="25.140625" style="56" customWidth="1"/>
    <col min="25" max="47" width="0.85546875" style="56"/>
    <col min="48" max="48" width="2.85546875" style="56" customWidth="1"/>
    <col min="49" max="56" width="0.85546875" style="56"/>
    <col min="57" max="57" width="8" style="56" customWidth="1"/>
    <col min="58" max="66" width="0.85546875" style="56"/>
    <col min="67" max="67" width="11.7109375" style="56" customWidth="1"/>
    <col min="68" max="68" width="5.85546875" style="56" hidden="1" customWidth="1"/>
    <col min="69" max="82" width="0.85546875" style="56" customWidth="1"/>
    <col min="83" max="256" width="0.85546875" style="56"/>
    <col min="257" max="257" width="1.5703125" style="56" customWidth="1"/>
    <col min="258" max="258" width="0.85546875" style="56"/>
    <col min="259" max="259" width="0.42578125" style="56" customWidth="1"/>
    <col min="260" max="261" width="0" style="56" hidden="1" customWidth="1"/>
    <col min="262" max="277" width="0.85546875" style="56"/>
    <col min="278" max="278" width="2.140625" style="56" customWidth="1"/>
    <col min="279" max="279" width="0.85546875" style="56"/>
    <col min="280" max="280" width="25.140625" style="56" customWidth="1"/>
    <col min="281" max="303" width="0.85546875" style="56"/>
    <col min="304" max="304" width="2.85546875" style="56" customWidth="1"/>
    <col min="305" max="312" width="0.85546875" style="56"/>
    <col min="313" max="313" width="8" style="56" customWidth="1"/>
    <col min="314" max="322" width="0.85546875" style="56"/>
    <col min="323" max="323" width="11.7109375" style="56" customWidth="1"/>
    <col min="324" max="324" width="0" style="56" hidden="1" customWidth="1"/>
    <col min="325" max="512" width="0.85546875" style="56"/>
    <col min="513" max="513" width="1.5703125" style="56" customWidth="1"/>
    <col min="514" max="514" width="0.85546875" style="56"/>
    <col min="515" max="515" width="0.42578125" style="56" customWidth="1"/>
    <col min="516" max="517" width="0" style="56" hidden="1" customWidth="1"/>
    <col min="518" max="533" width="0.85546875" style="56"/>
    <col min="534" max="534" width="2.140625" style="56" customWidth="1"/>
    <col min="535" max="535" width="0.85546875" style="56"/>
    <col min="536" max="536" width="25.140625" style="56" customWidth="1"/>
    <col min="537" max="559" width="0.85546875" style="56"/>
    <col min="560" max="560" width="2.85546875" style="56" customWidth="1"/>
    <col min="561" max="568" width="0.85546875" style="56"/>
    <col min="569" max="569" width="8" style="56" customWidth="1"/>
    <col min="570" max="578" width="0.85546875" style="56"/>
    <col min="579" max="579" width="11.7109375" style="56" customWidth="1"/>
    <col min="580" max="580" width="0" style="56" hidden="1" customWidth="1"/>
    <col min="581" max="768" width="0.85546875" style="56"/>
    <col min="769" max="769" width="1.5703125" style="56" customWidth="1"/>
    <col min="770" max="770" width="0.85546875" style="56"/>
    <col min="771" max="771" width="0.42578125" style="56" customWidth="1"/>
    <col min="772" max="773" width="0" style="56" hidden="1" customWidth="1"/>
    <col min="774" max="789" width="0.85546875" style="56"/>
    <col min="790" max="790" width="2.140625" style="56" customWidth="1"/>
    <col min="791" max="791" width="0.85546875" style="56"/>
    <col min="792" max="792" width="25.140625" style="56" customWidth="1"/>
    <col min="793" max="815" width="0.85546875" style="56"/>
    <col min="816" max="816" width="2.85546875" style="56" customWidth="1"/>
    <col min="817" max="824" width="0.85546875" style="56"/>
    <col min="825" max="825" width="8" style="56" customWidth="1"/>
    <col min="826" max="834" width="0.85546875" style="56"/>
    <col min="835" max="835" width="11.7109375" style="56" customWidth="1"/>
    <col min="836" max="836" width="0" style="56" hidden="1" customWidth="1"/>
    <col min="837" max="1024" width="0.85546875" style="56"/>
    <col min="1025" max="1025" width="1.5703125" style="56" customWidth="1"/>
    <col min="1026" max="1026" width="0.85546875" style="56"/>
    <col min="1027" max="1027" width="0.42578125" style="56" customWidth="1"/>
    <col min="1028" max="1029" width="0" style="56" hidden="1" customWidth="1"/>
    <col min="1030" max="1045" width="0.85546875" style="56"/>
    <col min="1046" max="1046" width="2.140625" style="56" customWidth="1"/>
    <col min="1047" max="1047" width="0.85546875" style="56"/>
    <col min="1048" max="1048" width="25.140625" style="56" customWidth="1"/>
    <col min="1049" max="1071" width="0.85546875" style="56"/>
    <col min="1072" max="1072" width="2.85546875" style="56" customWidth="1"/>
    <col min="1073" max="1080" width="0.85546875" style="56"/>
    <col min="1081" max="1081" width="8" style="56" customWidth="1"/>
    <col min="1082" max="1090" width="0.85546875" style="56"/>
    <col min="1091" max="1091" width="11.7109375" style="56" customWidth="1"/>
    <col min="1092" max="1092" width="0" style="56" hidden="1" customWidth="1"/>
    <col min="1093" max="1280" width="0.85546875" style="56"/>
    <col min="1281" max="1281" width="1.5703125" style="56" customWidth="1"/>
    <col min="1282" max="1282" width="0.85546875" style="56"/>
    <col min="1283" max="1283" width="0.42578125" style="56" customWidth="1"/>
    <col min="1284" max="1285" width="0" style="56" hidden="1" customWidth="1"/>
    <col min="1286" max="1301" width="0.85546875" style="56"/>
    <col min="1302" max="1302" width="2.140625" style="56" customWidth="1"/>
    <col min="1303" max="1303" width="0.85546875" style="56"/>
    <col min="1304" max="1304" width="25.140625" style="56" customWidth="1"/>
    <col min="1305" max="1327" width="0.85546875" style="56"/>
    <col min="1328" max="1328" width="2.85546875" style="56" customWidth="1"/>
    <col min="1329" max="1336" width="0.85546875" style="56"/>
    <col min="1337" max="1337" width="8" style="56" customWidth="1"/>
    <col min="1338" max="1346" width="0.85546875" style="56"/>
    <col min="1347" max="1347" width="11.7109375" style="56" customWidth="1"/>
    <col min="1348" max="1348" width="0" style="56" hidden="1" customWidth="1"/>
    <col min="1349" max="1536" width="0.85546875" style="56"/>
    <col min="1537" max="1537" width="1.5703125" style="56" customWidth="1"/>
    <col min="1538" max="1538" width="0.85546875" style="56"/>
    <col min="1539" max="1539" width="0.42578125" style="56" customWidth="1"/>
    <col min="1540" max="1541" width="0" style="56" hidden="1" customWidth="1"/>
    <col min="1542" max="1557" width="0.85546875" style="56"/>
    <col min="1558" max="1558" width="2.140625" style="56" customWidth="1"/>
    <col min="1559" max="1559" width="0.85546875" style="56"/>
    <col min="1560" max="1560" width="25.140625" style="56" customWidth="1"/>
    <col min="1561" max="1583" width="0.85546875" style="56"/>
    <col min="1584" max="1584" width="2.85546875" style="56" customWidth="1"/>
    <col min="1585" max="1592" width="0.85546875" style="56"/>
    <col min="1593" max="1593" width="8" style="56" customWidth="1"/>
    <col min="1594" max="1602" width="0.85546875" style="56"/>
    <col min="1603" max="1603" width="11.7109375" style="56" customWidth="1"/>
    <col min="1604" max="1604" width="0" style="56" hidden="1" customWidth="1"/>
    <col min="1605" max="1792" width="0.85546875" style="56"/>
    <col min="1793" max="1793" width="1.5703125" style="56" customWidth="1"/>
    <col min="1794" max="1794" width="0.85546875" style="56"/>
    <col min="1795" max="1795" width="0.42578125" style="56" customWidth="1"/>
    <col min="1796" max="1797" width="0" style="56" hidden="1" customWidth="1"/>
    <col min="1798" max="1813" width="0.85546875" style="56"/>
    <col min="1814" max="1814" width="2.140625" style="56" customWidth="1"/>
    <col min="1815" max="1815" width="0.85546875" style="56"/>
    <col min="1816" max="1816" width="25.140625" style="56" customWidth="1"/>
    <col min="1817" max="1839" width="0.85546875" style="56"/>
    <col min="1840" max="1840" width="2.85546875" style="56" customWidth="1"/>
    <col min="1841" max="1848" width="0.85546875" style="56"/>
    <col min="1849" max="1849" width="8" style="56" customWidth="1"/>
    <col min="1850" max="1858" width="0.85546875" style="56"/>
    <col min="1859" max="1859" width="11.7109375" style="56" customWidth="1"/>
    <col min="1860" max="1860" width="0" style="56" hidden="1" customWidth="1"/>
    <col min="1861" max="2048" width="0.85546875" style="56"/>
    <col min="2049" max="2049" width="1.5703125" style="56" customWidth="1"/>
    <col min="2050" max="2050" width="0.85546875" style="56"/>
    <col min="2051" max="2051" width="0.42578125" style="56" customWidth="1"/>
    <col min="2052" max="2053" width="0" style="56" hidden="1" customWidth="1"/>
    <col min="2054" max="2069" width="0.85546875" style="56"/>
    <col min="2070" max="2070" width="2.140625" style="56" customWidth="1"/>
    <col min="2071" max="2071" width="0.85546875" style="56"/>
    <col min="2072" max="2072" width="25.140625" style="56" customWidth="1"/>
    <col min="2073" max="2095" width="0.85546875" style="56"/>
    <col min="2096" max="2096" width="2.85546875" style="56" customWidth="1"/>
    <col min="2097" max="2104" width="0.85546875" style="56"/>
    <col min="2105" max="2105" width="8" style="56" customWidth="1"/>
    <col min="2106" max="2114" width="0.85546875" style="56"/>
    <col min="2115" max="2115" width="11.7109375" style="56" customWidth="1"/>
    <col min="2116" max="2116" width="0" style="56" hidden="1" customWidth="1"/>
    <col min="2117" max="2304" width="0.85546875" style="56"/>
    <col min="2305" max="2305" width="1.5703125" style="56" customWidth="1"/>
    <col min="2306" max="2306" width="0.85546875" style="56"/>
    <col min="2307" max="2307" width="0.42578125" style="56" customWidth="1"/>
    <col min="2308" max="2309" width="0" style="56" hidden="1" customWidth="1"/>
    <col min="2310" max="2325" width="0.85546875" style="56"/>
    <col min="2326" max="2326" width="2.140625" style="56" customWidth="1"/>
    <col min="2327" max="2327" width="0.85546875" style="56"/>
    <col min="2328" max="2328" width="25.140625" style="56" customWidth="1"/>
    <col min="2329" max="2351" width="0.85546875" style="56"/>
    <col min="2352" max="2352" width="2.85546875" style="56" customWidth="1"/>
    <col min="2353" max="2360" width="0.85546875" style="56"/>
    <col min="2361" max="2361" width="8" style="56" customWidth="1"/>
    <col min="2362" max="2370" width="0.85546875" style="56"/>
    <col min="2371" max="2371" width="11.7109375" style="56" customWidth="1"/>
    <col min="2372" max="2372" width="0" style="56" hidden="1" customWidth="1"/>
    <col min="2373" max="2560" width="0.85546875" style="56"/>
    <col min="2561" max="2561" width="1.5703125" style="56" customWidth="1"/>
    <col min="2562" max="2562" width="0.85546875" style="56"/>
    <col min="2563" max="2563" width="0.42578125" style="56" customWidth="1"/>
    <col min="2564" max="2565" width="0" style="56" hidden="1" customWidth="1"/>
    <col min="2566" max="2581" width="0.85546875" style="56"/>
    <col min="2582" max="2582" width="2.140625" style="56" customWidth="1"/>
    <col min="2583" max="2583" width="0.85546875" style="56"/>
    <col min="2584" max="2584" width="25.140625" style="56" customWidth="1"/>
    <col min="2585" max="2607" width="0.85546875" style="56"/>
    <col min="2608" max="2608" width="2.85546875" style="56" customWidth="1"/>
    <col min="2609" max="2616" width="0.85546875" style="56"/>
    <col min="2617" max="2617" width="8" style="56" customWidth="1"/>
    <col min="2618" max="2626" width="0.85546875" style="56"/>
    <col min="2627" max="2627" width="11.7109375" style="56" customWidth="1"/>
    <col min="2628" max="2628" width="0" style="56" hidden="1" customWidth="1"/>
    <col min="2629" max="2816" width="0.85546875" style="56"/>
    <col min="2817" max="2817" width="1.5703125" style="56" customWidth="1"/>
    <col min="2818" max="2818" width="0.85546875" style="56"/>
    <col min="2819" max="2819" width="0.42578125" style="56" customWidth="1"/>
    <col min="2820" max="2821" width="0" style="56" hidden="1" customWidth="1"/>
    <col min="2822" max="2837" width="0.85546875" style="56"/>
    <col min="2838" max="2838" width="2.140625" style="56" customWidth="1"/>
    <col min="2839" max="2839" width="0.85546875" style="56"/>
    <col min="2840" max="2840" width="25.140625" style="56" customWidth="1"/>
    <col min="2841" max="2863" width="0.85546875" style="56"/>
    <col min="2864" max="2864" width="2.85546875" style="56" customWidth="1"/>
    <col min="2865" max="2872" width="0.85546875" style="56"/>
    <col min="2873" max="2873" width="8" style="56" customWidth="1"/>
    <col min="2874" max="2882" width="0.85546875" style="56"/>
    <col min="2883" max="2883" width="11.7109375" style="56" customWidth="1"/>
    <col min="2884" max="2884" width="0" style="56" hidden="1" customWidth="1"/>
    <col min="2885" max="3072" width="0.85546875" style="56"/>
    <col min="3073" max="3073" width="1.5703125" style="56" customWidth="1"/>
    <col min="3074" max="3074" width="0.85546875" style="56"/>
    <col min="3075" max="3075" width="0.42578125" style="56" customWidth="1"/>
    <col min="3076" max="3077" width="0" style="56" hidden="1" customWidth="1"/>
    <col min="3078" max="3093" width="0.85546875" style="56"/>
    <col min="3094" max="3094" width="2.140625" style="56" customWidth="1"/>
    <col min="3095" max="3095" width="0.85546875" style="56"/>
    <col min="3096" max="3096" width="25.140625" style="56" customWidth="1"/>
    <col min="3097" max="3119" width="0.85546875" style="56"/>
    <col min="3120" max="3120" width="2.85546875" style="56" customWidth="1"/>
    <col min="3121" max="3128" width="0.85546875" style="56"/>
    <col min="3129" max="3129" width="8" style="56" customWidth="1"/>
    <col min="3130" max="3138" width="0.85546875" style="56"/>
    <col min="3139" max="3139" width="11.7109375" style="56" customWidth="1"/>
    <col min="3140" max="3140" width="0" style="56" hidden="1" customWidth="1"/>
    <col min="3141" max="3328" width="0.85546875" style="56"/>
    <col min="3329" max="3329" width="1.5703125" style="56" customWidth="1"/>
    <col min="3330" max="3330" width="0.85546875" style="56"/>
    <col min="3331" max="3331" width="0.42578125" style="56" customWidth="1"/>
    <col min="3332" max="3333" width="0" style="56" hidden="1" customWidth="1"/>
    <col min="3334" max="3349" width="0.85546875" style="56"/>
    <col min="3350" max="3350" width="2.140625" style="56" customWidth="1"/>
    <col min="3351" max="3351" width="0.85546875" style="56"/>
    <col min="3352" max="3352" width="25.140625" style="56" customWidth="1"/>
    <col min="3353" max="3375" width="0.85546875" style="56"/>
    <col min="3376" max="3376" width="2.85546875" style="56" customWidth="1"/>
    <col min="3377" max="3384" width="0.85546875" style="56"/>
    <col min="3385" max="3385" width="8" style="56" customWidth="1"/>
    <col min="3386" max="3394" width="0.85546875" style="56"/>
    <col min="3395" max="3395" width="11.7109375" style="56" customWidth="1"/>
    <col min="3396" max="3396" width="0" style="56" hidden="1" customWidth="1"/>
    <col min="3397" max="3584" width="0.85546875" style="56"/>
    <col min="3585" max="3585" width="1.5703125" style="56" customWidth="1"/>
    <col min="3586" max="3586" width="0.85546875" style="56"/>
    <col min="3587" max="3587" width="0.42578125" style="56" customWidth="1"/>
    <col min="3588" max="3589" width="0" style="56" hidden="1" customWidth="1"/>
    <col min="3590" max="3605" width="0.85546875" style="56"/>
    <col min="3606" max="3606" width="2.140625" style="56" customWidth="1"/>
    <col min="3607" max="3607" width="0.85546875" style="56"/>
    <col min="3608" max="3608" width="25.140625" style="56" customWidth="1"/>
    <col min="3609" max="3631" width="0.85546875" style="56"/>
    <col min="3632" max="3632" width="2.85546875" style="56" customWidth="1"/>
    <col min="3633" max="3640" width="0.85546875" style="56"/>
    <col min="3641" max="3641" width="8" style="56" customWidth="1"/>
    <col min="3642" max="3650" width="0.85546875" style="56"/>
    <col min="3651" max="3651" width="11.7109375" style="56" customWidth="1"/>
    <col min="3652" max="3652" width="0" style="56" hidden="1" customWidth="1"/>
    <col min="3653" max="3840" width="0.85546875" style="56"/>
    <col min="3841" max="3841" width="1.5703125" style="56" customWidth="1"/>
    <col min="3842" max="3842" width="0.85546875" style="56"/>
    <col min="3843" max="3843" width="0.42578125" style="56" customWidth="1"/>
    <col min="3844" max="3845" width="0" style="56" hidden="1" customWidth="1"/>
    <col min="3846" max="3861" width="0.85546875" style="56"/>
    <col min="3862" max="3862" width="2.140625" style="56" customWidth="1"/>
    <col min="3863" max="3863" width="0.85546875" style="56"/>
    <col min="3864" max="3864" width="25.140625" style="56" customWidth="1"/>
    <col min="3865" max="3887" width="0.85546875" style="56"/>
    <col min="3888" max="3888" width="2.85546875" style="56" customWidth="1"/>
    <col min="3889" max="3896" width="0.85546875" style="56"/>
    <col min="3897" max="3897" width="8" style="56" customWidth="1"/>
    <col min="3898" max="3906" width="0.85546875" style="56"/>
    <col min="3907" max="3907" width="11.7109375" style="56" customWidth="1"/>
    <col min="3908" max="3908" width="0" style="56" hidden="1" customWidth="1"/>
    <col min="3909" max="4096" width="0.85546875" style="56"/>
    <col min="4097" max="4097" width="1.5703125" style="56" customWidth="1"/>
    <col min="4098" max="4098" width="0.85546875" style="56"/>
    <col min="4099" max="4099" width="0.42578125" style="56" customWidth="1"/>
    <col min="4100" max="4101" width="0" style="56" hidden="1" customWidth="1"/>
    <col min="4102" max="4117" width="0.85546875" style="56"/>
    <col min="4118" max="4118" width="2.140625" style="56" customWidth="1"/>
    <col min="4119" max="4119" width="0.85546875" style="56"/>
    <col min="4120" max="4120" width="25.140625" style="56" customWidth="1"/>
    <col min="4121" max="4143" width="0.85546875" style="56"/>
    <col min="4144" max="4144" width="2.85546875" style="56" customWidth="1"/>
    <col min="4145" max="4152" width="0.85546875" style="56"/>
    <col min="4153" max="4153" width="8" style="56" customWidth="1"/>
    <col min="4154" max="4162" width="0.85546875" style="56"/>
    <col min="4163" max="4163" width="11.7109375" style="56" customWidth="1"/>
    <col min="4164" max="4164" width="0" style="56" hidden="1" customWidth="1"/>
    <col min="4165" max="4352" width="0.85546875" style="56"/>
    <col min="4353" max="4353" width="1.5703125" style="56" customWidth="1"/>
    <col min="4354" max="4354" width="0.85546875" style="56"/>
    <col min="4355" max="4355" width="0.42578125" style="56" customWidth="1"/>
    <col min="4356" max="4357" width="0" style="56" hidden="1" customWidth="1"/>
    <col min="4358" max="4373" width="0.85546875" style="56"/>
    <col min="4374" max="4374" width="2.140625" style="56" customWidth="1"/>
    <col min="4375" max="4375" width="0.85546875" style="56"/>
    <col min="4376" max="4376" width="25.140625" style="56" customWidth="1"/>
    <col min="4377" max="4399" width="0.85546875" style="56"/>
    <col min="4400" max="4400" width="2.85546875" style="56" customWidth="1"/>
    <col min="4401" max="4408" width="0.85546875" style="56"/>
    <col min="4409" max="4409" width="8" style="56" customWidth="1"/>
    <col min="4410" max="4418" width="0.85546875" style="56"/>
    <col min="4419" max="4419" width="11.7109375" style="56" customWidth="1"/>
    <col min="4420" max="4420" width="0" style="56" hidden="1" customWidth="1"/>
    <col min="4421" max="4608" width="0.85546875" style="56"/>
    <col min="4609" max="4609" width="1.5703125" style="56" customWidth="1"/>
    <col min="4610" max="4610" width="0.85546875" style="56"/>
    <col min="4611" max="4611" width="0.42578125" style="56" customWidth="1"/>
    <col min="4612" max="4613" width="0" style="56" hidden="1" customWidth="1"/>
    <col min="4614" max="4629" width="0.85546875" style="56"/>
    <col min="4630" max="4630" width="2.140625" style="56" customWidth="1"/>
    <col min="4631" max="4631" width="0.85546875" style="56"/>
    <col min="4632" max="4632" width="25.140625" style="56" customWidth="1"/>
    <col min="4633" max="4655" width="0.85546875" style="56"/>
    <col min="4656" max="4656" width="2.85546875" style="56" customWidth="1"/>
    <col min="4657" max="4664" width="0.85546875" style="56"/>
    <col min="4665" max="4665" width="8" style="56" customWidth="1"/>
    <col min="4666" max="4674" width="0.85546875" style="56"/>
    <col min="4675" max="4675" width="11.7109375" style="56" customWidth="1"/>
    <col min="4676" max="4676" width="0" style="56" hidden="1" customWidth="1"/>
    <col min="4677" max="4864" width="0.85546875" style="56"/>
    <col min="4865" max="4865" width="1.5703125" style="56" customWidth="1"/>
    <col min="4866" max="4866" width="0.85546875" style="56"/>
    <col min="4867" max="4867" width="0.42578125" style="56" customWidth="1"/>
    <col min="4868" max="4869" width="0" style="56" hidden="1" customWidth="1"/>
    <col min="4870" max="4885" width="0.85546875" style="56"/>
    <col min="4886" max="4886" width="2.140625" style="56" customWidth="1"/>
    <col min="4887" max="4887" width="0.85546875" style="56"/>
    <col min="4888" max="4888" width="25.140625" style="56" customWidth="1"/>
    <col min="4889" max="4911" width="0.85546875" style="56"/>
    <col min="4912" max="4912" width="2.85546875" style="56" customWidth="1"/>
    <col min="4913" max="4920" width="0.85546875" style="56"/>
    <col min="4921" max="4921" width="8" style="56" customWidth="1"/>
    <col min="4922" max="4930" width="0.85546875" style="56"/>
    <col min="4931" max="4931" width="11.7109375" style="56" customWidth="1"/>
    <col min="4932" max="4932" width="0" style="56" hidden="1" customWidth="1"/>
    <col min="4933" max="5120" width="0.85546875" style="56"/>
    <col min="5121" max="5121" width="1.5703125" style="56" customWidth="1"/>
    <col min="5122" max="5122" width="0.85546875" style="56"/>
    <col min="5123" max="5123" width="0.42578125" style="56" customWidth="1"/>
    <col min="5124" max="5125" width="0" style="56" hidden="1" customWidth="1"/>
    <col min="5126" max="5141" width="0.85546875" style="56"/>
    <col min="5142" max="5142" width="2.140625" style="56" customWidth="1"/>
    <col min="5143" max="5143" width="0.85546875" style="56"/>
    <col min="5144" max="5144" width="25.140625" style="56" customWidth="1"/>
    <col min="5145" max="5167" width="0.85546875" style="56"/>
    <col min="5168" max="5168" width="2.85546875" style="56" customWidth="1"/>
    <col min="5169" max="5176" width="0.85546875" style="56"/>
    <col min="5177" max="5177" width="8" style="56" customWidth="1"/>
    <col min="5178" max="5186" width="0.85546875" style="56"/>
    <col min="5187" max="5187" width="11.7109375" style="56" customWidth="1"/>
    <col min="5188" max="5188" width="0" style="56" hidden="1" customWidth="1"/>
    <col min="5189" max="5376" width="0.85546875" style="56"/>
    <col min="5377" max="5377" width="1.5703125" style="56" customWidth="1"/>
    <col min="5378" max="5378" width="0.85546875" style="56"/>
    <col min="5379" max="5379" width="0.42578125" style="56" customWidth="1"/>
    <col min="5380" max="5381" width="0" style="56" hidden="1" customWidth="1"/>
    <col min="5382" max="5397" width="0.85546875" style="56"/>
    <col min="5398" max="5398" width="2.140625" style="56" customWidth="1"/>
    <col min="5399" max="5399" width="0.85546875" style="56"/>
    <col min="5400" max="5400" width="25.140625" style="56" customWidth="1"/>
    <col min="5401" max="5423" width="0.85546875" style="56"/>
    <col min="5424" max="5424" width="2.85546875" style="56" customWidth="1"/>
    <col min="5425" max="5432" width="0.85546875" style="56"/>
    <col min="5433" max="5433" width="8" style="56" customWidth="1"/>
    <col min="5434" max="5442" width="0.85546875" style="56"/>
    <col min="5443" max="5443" width="11.7109375" style="56" customWidth="1"/>
    <col min="5444" max="5444" width="0" style="56" hidden="1" customWidth="1"/>
    <col min="5445" max="5632" width="0.85546875" style="56"/>
    <col min="5633" max="5633" width="1.5703125" style="56" customWidth="1"/>
    <col min="5634" max="5634" width="0.85546875" style="56"/>
    <col min="5635" max="5635" width="0.42578125" style="56" customWidth="1"/>
    <col min="5636" max="5637" width="0" style="56" hidden="1" customWidth="1"/>
    <col min="5638" max="5653" width="0.85546875" style="56"/>
    <col min="5654" max="5654" width="2.140625" style="56" customWidth="1"/>
    <col min="5655" max="5655" width="0.85546875" style="56"/>
    <col min="5656" max="5656" width="25.140625" style="56" customWidth="1"/>
    <col min="5657" max="5679" width="0.85546875" style="56"/>
    <col min="5680" max="5680" width="2.85546875" style="56" customWidth="1"/>
    <col min="5681" max="5688" width="0.85546875" style="56"/>
    <col min="5689" max="5689" width="8" style="56" customWidth="1"/>
    <col min="5690" max="5698" width="0.85546875" style="56"/>
    <col min="5699" max="5699" width="11.7109375" style="56" customWidth="1"/>
    <col min="5700" max="5700" width="0" style="56" hidden="1" customWidth="1"/>
    <col min="5701" max="5888" width="0.85546875" style="56"/>
    <col min="5889" max="5889" width="1.5703125" style="56" customWidth="1"/>
    <col min="5890" max="5890" width="0.85546875" style="56"/>
    <col min="5891" max="5891" width="0.42578125" style="56" customWidth="1"/>
    <col min="5892" max="5893" width="0" style="56" hidden="1" customWidth="1"/>
    <col min="5894" max="5909" width="0.85546875" style="56"/>
    <col min="5910" max="5910" width="2.140625" style="56" customWidth="1"/>
    <col min="5911" max="5911" width="0.85546875" style="56"/>
    <col min="5912" max="5912" width="25.140625" style="56" customWidth="1"/>
    <col min="5913" max="5935" width="0.85546875" style="56"/>
    <col min="5936" max="5936" width="2.85546875" style="56" customWidth="1"/>
    <col min="5937" max="5944" width="0.85546875" style="56"/>
    <col min="5945" max="5945" width="8" style="56" customWidth="1"/>
    <col min="5946" max="5954" width="0.85546875" style="56"/>
    <col min="5955" max="5955" width="11.7109375" style="56" customWidth="1"/>
    <col min="5956" max="5956" width="0" style="56" hidden="1" customWidth="1"/>
    <col min="5957" max="6144" width="0.85546875" style="56"/>
    <col min="6145" max="6145" width="1.5703125" style="56" customWidth="1"/>
    <col min="6146" max="6146" width="0.85546875" style="56"/>
    <col min="6147" max="6147" width="0.42578125" style="56" customWidth="1"/>
    <col min="6148" max="6149" width="0" style="56" hidden="1" customWidth="1"/>
    <col min="6150" max="6165" width="0.85546875" style="56"/>
    <col min="6166" max="6166" width="2.140625" style="56" customWidth="1"/>
    <col min="6167" max="6167" width="0.85546875" style="56"/>
    <col min="6168" max="6168" width="25.140625" style="56" customWidth="1"/>
    <col min="6169" max="6191" width="0.85546875" style="56"/>
    <col min="6192" max="6192" width="2.85546875" style="56" customWidth="1"/>
    <col min="6193" max="6200" width="0.85546875" style="56"/>
    <col min="6201" max="6201" width="8" style="56" customWidth="1"/>
    <col min="6202" max="6210" width="0.85546875" style="56"/>
    <col min="6211" max="6211" width="11.7109375" style="56" customWidth="1"/>
    <col min="6212" max="6212" width="0" style="56" hidden="1" customWidth="1"/>
    <col min="6213" max="6400" width="0.85546875" style="56"/>
    <col min="6401" max="6401" width="1.5703125" style="56" customWidth="1"/>
    <col min="6402" max="6402" width="0.85546875" style="56"/>
    <col min="6403" max="6403" width="0.42578125" style="56" customWidth="1"/>
    <col min="6404" max="6405" width="0" style="56" hidden="1" customWidth="1"/>
    <col min="6406" max="6421" width="0.85546875" style="56"/>
    <col min="6422" max="6422" width="2.140625" style="56" customWidth="1"/>
    <col min="6423" max="6423" width="0.85546875" style="56"/>
    <col min="6424" max="6424" width="25.140625" style="56" customWidth="1"/>
    <col min="6425" max="6447" width="0.85546875" style="56"/>
    <col min="6448" max="6448" width="2.85546875" style="56" customWidth="1"/>
    <col min="6449" max="6456" width="0.85546875" style="56"/>
    <col min="6457" max="6457" width="8" style="56" customWidth="1"/>
    <col min="6458" max="6466" width="0.85546875" style="56"/>
    <col min="6467" max="6467" width="11.7109375" style="56" customWidth="1"/>
    <col min="6468" max="6468" width="0" style="56" hidden="1" customWidth="1"/>
    <col min="6469" max="6656" width="0.85546875" style="56"/>
    <col min="6657" max="6657" width="1.5703125" style="56" customWidth="1"/>
    <col min="6658" max="6658" width="0.85546875" style="56"/>
    <col min="6659" max="6659" width="0.42578125" style="56" customWidth="1"/>
    <col min="6660" max="6661" width="0" style="56" hidden="1" customWidth="1"/>
    <col min="6662" max="6677" width="0.85546875" style="56"/>
    <col min="6678" max="6678" width="2.140625" style="56" customWidth="1"/>
    <col min="6679" max="6679" width="0.85546875" style="56"/>
    <col min="6680" max="6680" width="25.140625" style="56" customWidth="1"/>
    <col min="6681" max="6703" width="0.85546875" style="56"/>
    <col min="6704" max="6704" width="2.85546875" style="56" customWidth="1"/>
    <col min="6705" max="6712" width="0.85546875" style="56"/>
    <col min="6713" max="6713" width="8" style="56" customWidth="1"/>
    <col min="6714" max="6722" width="0.85546875" style="56"/>
    <col min="6723" max="6723" width="11.7109375" style="56" customWidth="1"/>
    <col min="6724" max="6724" width="0" style="56" hidden="1" customWidth="1"/>
    <col min="6725" max="6912" width="0.85546875" style="56"/>
    <col min="6913" max="6913" width="1.5703125" style="56" customWidth="1"/>
    <col min="6914" max="6914" width="0.85546875" style="56"/>
    <col min="6915" max="6915" width="0.42578125" style="56" customWidth="1"/>
    <col min="6916" max="6917" width="0" style="56" hidden="1" customWidth="1"/>
    <col min="6918" max="6933" width="0.85546875" style="56"/>
    <col min="6934" max="6934" width="2.140625" style="56" customWidth="1"/>
    <col min="6935" max="6935" width="0.85546875" style="56"/>
    <col min="6936" max="6936" width="25.140625" style="56" customWidth="1"/>
    <col min="6937" max="6959" width="0.85546875" style="56"/>
    <col min="6960" max="6960" width="2.85546875" style="56" customWidth="1"/>
    <col min="6961" max="6968" width="0.85546875" style="56"/>
    <col min="6969" max="6969" width="8" style="56" customWidth="1"/>
    <col min="6970" max="6978" width="0.85546875" style="56"/>
    <col min="6979" max="6979" width="11.7109375" style="56" customWidth="1"/>
    <col min="6980" max="6980" width="0" style="56" hidden="1" customWidth="1"/>
    <col min="6981" max="7168" width="0.85546875" style="56"/>
    <col min="7169" max="7169" width="1.5703125" style="56" customWidth="1"/>
    <col min="7170" max="7170" width="0.85546875" style="56"/>
    <col min="7171" max="7171" width="0.42578125" style="56" customWidth="1"/>
    <col min="7172" max="7173" width="0" style="56" hidden="1" customWidth="1"/>
    <col min="7174" max="7189" width="0.85546875" style="56"/>
    <col min="7190" max="7190" width="2.140625" style="56" customWidth="1"/>
    <col min="7191" max="7191" width="0.85546875" style="56"/>
    <col min="7192" max="7192" width="25.140625" style="56" customWidth="1"/>
    <col min="7193" max="7215" width="0.85546875" style="56"/>
    <col min="7216" max="7216" width="2.85546875" style="56" customWidth="1"/>
    <col min="7217" max="7224" width="0.85546875" style="56"/>
    <col min="7225" max="7225" width="8" style="56" customWidth="1"/>
    <col min="7226" max="7234" width="0.85546875" style="56"/>
    <col min="7235" max="7235" width="11.7109375" style="56" customWidth="1"/>
    <col min="7236" max="7236" width="0" style="56" hidden="1" customWidth="1"/>
    <col min="7237" max="7424" width="0.85546875" style="56"/>
    <col min="7425" max="7425" width="1.5703125" style="56" customWidth="1"/>
    <col min="7426" max="7426" width="0.85546875" style="56"/>
    <col min="7427" max="7427" width="0.42578125" style="56" customWidth="1"/>
    <col min="7428" max="7429" width="0" style="56" hidden="1" customWidth="1"/>
    <col min="7430" max="7445" width="0.85546875" style="56"/>
    <col min="7446" max="7446" width="2.140625" style="56" customWidth="1"/>
    <col min="7447" max="7447" width="0.85546875" style="56"/>
    <col min="7448" max="7448" width="25.140625" style="56" customWidth="1"/>
    <col min="7449" max="7471" width="0.85546875" style="56"/>
    <col min="7472" max="7472" width="2.85546875" style="56" customWidth="1"/>
    <col min="7473" max="7480" width="0.85546875" style="56"/>
    <col min="7481" max="7481" width="8" style="56" customWidth="1"/>
    <col min="7482" max="7490" width="0.85546875" style="56"/>
    <col min="7491" max="7491" width="11.7109375" style="56" customWidth="1"/>
    <col min="7492" max="7492" width="0" style="56" hidden="1" customWidth="1"/>
    <col min="7493" max="7680" width="0.85546875" style="56"/>
    <col min="7681" max="7681" width="1.5703125" style="56" customWidth="1"/>
    <col min="7682" max="7682" width="0.85546875" style="56"/>
    <col min="7683" max="7683" width="0.42578125" style="56" customWidth="1"/>
    <col min="7684" max="7685" width="0" style="56" hidden="1" customWidth="1"/>
    <col min="7686" max="7701" width="0.85546875" style="56"/>
    <col min="7702" max="7702" width="2.140625" style="56" customWidth="1"/>
    <col min="7703" max="7703" width="0.85546875" style="56"/>
    <col min="7704" max="7704" width="25.140625" style="56" customWidth="1"/>
    <col min="7705" max="7727" width="0.85546875" style="56"/>
    <col min="7728" max="7728" width="2.85546875" style="56" customWidth="1"/>
    <col min="7729" max="7736" width="0.85546875" style="56"/>
    <col min="7737" max="7737" width="8" style="56" customWidth="1"/>
    <col min="7738" max="7746" width="0.85546875" style="56"/>
    <col min="7747" max="7747" width="11.7109375" style="56" customWidth="1"/>
    <col min="7748" max="7748" width="0" style="56" hidden="1" customWidth="1"/>
    <col min="7749" max="7936" width="0.85546875" style="56"/>
    <col min="7937" max="7937" width="1.5703125" style="56" customWidth="1"/>
    <col min="7938" max="7938" width="0.85546875" style="56"/>
    <col min="7939" max="7939" width="0.42578125" style="56" customWidth="1"/>
    <col min="7940" max="7941" width="0" style="56" hidden="1" customWidth="1"/>
    <col min="7942" max="7957" width="0.85546875" style="56"/>
    <col min="7958" max="7958" width="2.140625" style="56" customWidth="1"/>
    <col min="7959" max="7959" width="0.85546875" style="56"/>
    <col min="7960" max="7960" width="25.140625" style="56" customWidth="1"/>
    <col min="7961" max="7983" width="0.85546875" style="56"/>
    <col min="7984" max="7984" width="2.85546875" style="56" customWidth="1"/>
    <col min="7985" max="7992" width="0.85546875" style="56"/>
    <col min="7993" max="7993" width="8" style="56" customWidth="1"/>
    <col min="7994" max="8002" width="0.85546875" style="56"/>
    <col min="8003" max="8003" width="11.7109375" style="56" customWidth="1"/>
    <col min="8004" max="8004" width="0" style="56" hidden="1" customWidth="1"/>
    <col min="8005" max="8192" width="0.85546875" style="56"/>
    <col min="8193" max="8193" width="1.5703125" style="56" customWidth="1"/>
    <col min="8194" max="8194" width="0.85546875" style="56"/>
    <col min="8195" max="8195" width="0.42578125" style="56" customWidth="1"/>
    <col min="8196" max="8197" width="0" style="56" hidden="1" customWidth="1"/>
    <col min="8198" max="8213" width="0.85546875" style="56"/>
    <col min="8214" max="8214" width="2.140625" style="56" customWidth="1"/>
    <col min="8215" max="8215" width="0.85546875" style="56"/>
    <col min="8216" max="8216" width="25.140625" style="56" customWidth="1"/>
    <col min="8217" max="8239" width="0.85546875" style="56"/>
    <col min="8240" max="8240" width="2.85546875" style="56" customWidth="1"/>
    <col min="8241" max="8248" width="0.85546875" style="56"/>
    <col min="8249" max="8249" width="8" style="56" customWidth="1"/>
    <col min="8250" max="8258" width="0.85546875" style="56"/>
    <col min="8259" max="8259" width="11.7109375" style="56" customWidth="1"/>
    <col min="8260" max="8260" width="0" style="56" hidden="1" customWidth="1"/>
    <col min="8261" max="8448" width="0.85546875" style="56"/>
    <col min="8449" max="8449" width="1.5703125" style="56" customWidth="1"/>
    <col min="8450" max="8450" width="0.85546875" style="56"/>
    <col min="8451" max="8451" width="0.42578125" style="56" customWidth="1"/>
    <col min="8452" max="8453" width="0" style="56" hidden="1" customWidth="1"/>
    <col min="8454" max="8469" width="0.85546875" style="56"/>
    <col min="8470" max="8470" width="2.140625" style="56" customWidth="1"/>
    <col min="8471" max="8471" width="0.85546875" style="56"/>
    <col min="8472" max="8472" width="25.140625" style="56" customWidth="1"/>
    <col min="8473" max="8495" width="0.85546875" style="56"/>
    <col min="8496" max="8496" width="2.85546875" style="56" customWidth="1"/>
    <col min="8497" max="8504" width="0.85546875" style="56"/>
    <col min="8505" max="8505" width="8" style="56" customWidth="1"/>
    <col min="8506" max="8514" width="0.85546875" style="56"/>
    <col min="8515" max="8515" width="11.7109375" style="56" customWidth="1"/>
    <col min="8516" max="8516" width="0" style="56" hidden="1" customWidth="1"/>
    <col min="8517" max="8704" width="0.85546875" style="56"/>
    <col min="8705" max="8705" width="1.5703125" style="56" customWidth="1"/>
    <col min="8706" max="8706" width="0.85546875" style="56"/>
    <col min="8707" max="8707" width="0.42578125" style="56" customWidth="1"/>
    <col min="8708" max="8709" width="0" style="56" hidden="1" customWidth="1"/>
    <col min="8710" max="8725" width="0.85546875" style="56"/>
    <col min="8726" max="8726" width="2.140625" style="56" customWidth="1"/>
    <col min="8727" max="8727" width="0.85546875" style="56"/>
    <col min="8728" max="8728" width="25.140625" style="56" customWidth="1"/>
    <col min="8729" max="8751" width="0.85546875" style="56"/>
    <col min="8752" max="8752" width="2.85546875" style="56" customWidth="1"/>
    <col min="8753" max="8760" width="0.85546875" style="56"/>
    <col min="8761" max="8761" width="8" style="56" customWidth="1"/>
    <col min="8762" max="8770" width="0.85546875" style="56"/>
    <col min="8771" max="8771" width="11.7109375" style="56" customWidth="1"/>
    <col min="8772" max="8772" width="0" style="56" hidden="1" customWidth="1"/>
    <col min="8773" max="8960" width="0.85546875" style="56"/>
    <col min="8961" max="8961" width="1.5703125" style="56" customWidth="1"/>
    <col min="8962" max="8962" width="0.85546875" style="56"/>
    <col min="8963" max="8963" width="0.42578125" style="56" customWidth="1"/>
    <col min="8964" max="8965" width="0" style="56" hidden="1" customWidth="1"/>
    <col min="8966" max="8981" width="0.85546875" style="56"/>
    <col min="8982" max="8982" width="2.140625" style="56" customWidth="1"/>
    <col min="8983" max="8983" width="0.85546875" style="56"/>
    <col min="8984" max="8984" width="25.140625" style="56" customWidth="1"/>
    <col min="8985" max="9007" width="0.85546875" style="56"/>
    <col min="9008" max="9008" width="2.85546875" style="56" customWidth="1"/>
    <col min="9009" max="9016" width="0.85546875" style="56"/>
    <col min="9017" max="9017" width="8" style="56" customWidth="1"/>
    <col min="9018" max="9026" width="0.85546875" style="56"/>
    <col min="9027" max="9027" width="11.7109375" style="56" customWidth="1"/>
    <col min="9028" max="9028" width="0" style="56" hidden="1" customWidth="1"/>
    <col min="9029" max="9216" width="0.85546875" style="56"/>
    <col min="9217" max="9217" width="1.5703125" style="56" customWidth="1"/>
    <col min="9218" max="9218" width="0.85546875" style="56"/>
    <col min="9219" max="9219" width="0.42578125" style="56" customWidth="1"/>
    <col min="9220" max="9221" width="0" style="56" hidden="1" customWidth="1"/>
    <col min="9222" max="9237" width="0.85546875" style="56"/>
    <col min="9238" max="9238" width="2.140625" style="56" customWidth="1"/>
    <col min="9239" max="9239" width="0.85546875" style="56"/>
    <col min="9240" max="9240" width="25.140625" style="56" customWidth="1"/>
    <col min="9241" max="9263" width="0.85546875" style="56"/>
    <col min="9264" max="9264" width="2.85546875" style="56" customWidth="1"/>
    <col min="9265" max="9272" width="0.85546875" style="56"/>
    <col min="9273" max="9273" width="8" style="56" customWidth="1"/>
    <col min="9274" max="9282" width="0.85546875" style="56"/>
    <col min="9283" max="9283" width="11.7109375" style="56" customWidth="1"/>
    <col min="9284" max="9284" width="0" style="56" hidden="1" customWidth="1"/>
    <col min="9285" max="9472" width="0.85546875" style="56"/>
    <col min="9473" max="9473" width="1.5703125" style="56" customWidth="1"/>
    <col min="9474" max="9474" width="0.85546875" style="56"/>
    <col min="9475" max="9475" width="0.42578125" style="56" customWidth="1"/>
    <col min="9476" max="9477" width="0" style="56" hidden="1" customWidth="1"/>
    <col min="9478" max="9493" width="0.85546875" style="56"/>
    <col min="9494" max="9494" width="2.140625" style="56" customWidth="1"/>
    <col min="9495" max="9495" width="0.85546875" style="56"/>
    <col min="9496" max="9496" width="25.140625" style="56" customWidth="1"/>
    <col min="9497" max="9519" width="0.85546875" style="56"/>
    <col min="9520" max="9520" width="2.85546875" style="56" customWidth="1"/>
    <col min="9521" max="9528" width="0.85546875" style="56"/>
    <col min="9529" max="9529" width="8" style="56" customWidth="1"/>
    <col min="9530" max="9538" width="0.85546875" style="56"/>
    <col min="9539" max="9539" width="11.7109375" style="56" customWidth="1"/>
    <col min="9540" max="9540" width="0" style="56" hidden="1" customWidth="1"/>
    <col min="9541" max="9728" width="0.85546875" style="56"/>
    <col min="9729" max="9729" width="1.5703125" style="56" customWidth="1"/>
    <col min="9730" max="9730" width="0.85546875" style="56"/>
    <col min="9731" max="9731" width="0.42578125" style="56" customWidth="1"/>
    <col min="9732" max="9733" width="0" style="56" hidden="1" customWidth="1"/>
    <col min="9734" max="9749" width="0.85546875" style="56"/>
    <col min="9750" max="9750" width="2.140625" style="56" customWidth="1"/>
    <col min="9751" max="9751" width="0.85546875" style="56"/>
    <col min="9752" max="9752" width="25.140625" style="56" customWidth="1"/>
    <col min="9753" max="9775" width="0.85546875" style="56"/>
    <col min="9776" max="9776" width="2.85546875" style="56" customWidth="1"/>
    <col min="9777" max="9784" width="0.85546875" style="56"/>
    <col min="9785" max="9785" width="8" style="56" customWidth="1"/>
    <col min="9786" max="9794" width="0.85546875" style="56"/>
    <col min="9795" max="9795" width="11.7109375" style="56" customWidth="1"/>
    <col min="9796" max="9796" width="0" style="56" hidden="1" customWidth="1"/>
    <col min="9797" max="9984" width="0.85546875" style="56"/>
    <col min="9985" max="9985" width="1.5703125" style="56" customWidth="1"/>
    <col min="9986" max="9986" width="0.85546875" style="56"/>
    <col min="9987" max="9987" width="0.42578125" style="56" customWidth="1"/>
    <col min="9988" max="9989" width="0" style="56" hidden="1" customWidth="1"/>
    <col min="9990" max="10005" width="0.85546875" style="56"/>
    <col min="10006" max="10006" width="2.140625" style="56" customWidth="1"/>
    <col min="10007" max="10007" width="0.85546875" style="56"/>
    <col min="10008" max="10008" width="25.140625" style="56" customWidth="1"/>
    <col min="10009" max="10031" width="0.85546875" style="56"/>
    <col min="10032" max="10032" width="2.85546875" style="56" customWidth="1"/>
    <col min="10033" max="10040" width="0.85546875" style="56"/>
    <col min="10041" max="10041" width="8" style="56" customWidth="1"/>
    <col min="10042" max="10050" width="0.85546875" style="56"/>
    <col min="10051" max="10051" width="11.7109375" style="56" customWidth="1"/>
    <col min="10052" max="10052" width="0" style="56" hidden="1" customWidth="1"/>
    <col min="10053" max="10240" width="0.85546875" style="56"/>
    <col min="10241" max="10241" width="1.5703125" style="56" customWidth="1"/>
    <col min="10242" max="10242" width="0.85546875" style="56"/>
    <col min="10243" max="10243" width="0.42578125" style="56" customWidth="1"/>
    <col min="10244" max="10245" width="0" style="56" hidden="1" customWidth="1"/>
    <col min="10246" max="10261" width="0.85546875" style="56"/>
    <col min="10262" max="10262" width="2.140625" style="56" customWidth="1"/>
    <col min="10263" max="10263" width="0.85546875" style="56"/>
    <col min="10264" max="10264" width="25.140625" style="56" customWidth="1"/>
    <col min="10265" max="10287" width="0.85546875" style="56"/>
    <col min="10288" max="10288" width="2.85546875" style="56" customWidth="1"/>
    <col min="10289" max="10296" width="0.85546875" style="56"/>
    <col min="10297" max="10297" width="8" style="56" customWidth="1"/>
    <col min="10298" max="10306" width="0.85546875" style="56"/>
    <col min="10307" max="10307" width="11.7109375" style="56" customWidth="1"/>
    <col min="10308" max="10308" width="0" style="56" hidden="1" customWidth="1"/>
    <col min="10309" max="10496" width="0.85546875" style="56"/>
    <col min="10497" max="10497" width="1.5703125" style="56" customWidth="1"/>
    <col min="10498" max="10498" width="0.85546875" style="56"/>
    <col min="10499" max="10499" width="0.42578125" style="56" customWidth="1"/>
    <col min="10500" max="10501" width="0" style="56" hidden="1" customWidth="1"/>
    <col min="10502" max="10517" width="0.85546875" style="56"/>
    <col min="10518" max="10518" width="2.140625" style="56" customWidth="1"/>
    <col min="10519" max="10519" width="0.85546875" style="56"/>
    <col min="10520" max="10520" width="25.140625" style="56" customWidth="1"/>
    <col min="10521" max="10543" width="0.85546875" style="56"/>
    <col min="10544" max="10544" width="2.85546875" style="56" customWidth="1"/>
    <col min="10545" max="10552" width="0.85546875" style="56"/>
    <col min="10553" max="10553" width="8" style="56" customWidth="1"/>
    <col min="10554" max="10562" width="0.85546875" style="56"/>
    <col min="10563" max="10563" width="11.7109375" style="56" customWidth="1"/>
    <col min="10564" max="10564" width="0" style="56" hidden="1" customWidth="1"/>
    <col min="10565" max="10752" width="0.85546875" style="56"/>
    <col min="10753" max="10753" width="1.5703125" style="56" customWidth="1"/>
    <col min="10754" max="10754" width="0.85546875" style="56"/>
    <col min="10755" max="10755" width="0.42578125" style="56" customWidth="1"/>
    <col min="10756" max="10757" width="0" style="56" hidden="1" customWidth="1"/>
    <col min="10758" max="10773" width="0.85546875" style="56"/>
    <col min="10774" max="10774" width="2.140625" style="56" customWidth="1"/>
    <col min="10775" max="10775" width="0.85546875" style="56"/>
    <col min="10776" max="10776" width="25.140625" style="56" customWidth="1"/>
    <col min="10777" max="10799" width="0.85546875" style="56"/>
    <col min="10800" max="10800" width="2.85546875" style="56" customWidth="1"/>
    <col min="10801" max="10808" width="0.85546875" style="56"/>
    <col min="10809" max="10809" width="8" style="56" customWidth="1"/>
    <col min="10810" max="10818" width="0.85546875" style="56"/>
    <col min="10819" max="10819" width="11.7109375" style="56" customWidth="1"/>
    <col min="10820" max="10820" width="0" style="56" hidden="1" customWidth="1"/>
    <col min="10821" max="11008" width="0.85546875" style="56"/>
    <col min="11009" max="11009" width="1.5703125" style="56" customWidth="1"/>
    <col min="11010" max="11010" width="0.85546875" style="56"/>
    <col min="11011" max="11011" width="0.42578125" style="56" customWidth="1"/>
    <col min="11012" max="11013" width="0" style="56" hidden="1" customWidth="1"/>
    <col min="11014" max="11029" width="0.85546875" style="56"/>
    <col min="11030" max="11030" width="2.140625" style="56" customWidth="1"/>
    <col min="11031" max="11031" width="0.85546875" style="56"/>
    <col min="11032" max="11032" width="25.140625" style="56" customWidth="1"/>
    <col min="11033" max="11055" width="0.85546875" style="56"/>
    <col min="11056" max="11056" width="2.85546875" style="56" customWidth="1"/>
    <col min="11057" max="11064" width="0.85546875" style="56"/>
    <col min="11065" max="11065" width="8" style="56" customWidth="1"/>
    <col min="11066" max="11074" width="0.85546875" style="56"/>
    <col min="11075" max="11075" width="11.7109375" style="56" customWidth="1"/>
    <col min="11076" max="11076" width="0" style="56" hidden="1" customWidth="1"/>
    <col min="11077" max="11264" width="0.85546875" style="56"/>
    <col min="11265" max="11265" width="1.5703125" style="56" customWidth="1"/>
    <col min="11266" max="11266" width="0.85546875" style="56"/>
    <col min="11267" max="11267" width="0.42578125" style="56" customWidth="1"/>
    <col min="11268" max="11269" width="0" style="56" hidden="1" customWidth="1"/>
    <col min="11270" max="11285" width="0.85546875" style="56"/>
    <col min="11286" max="11286" width="2.140625" style="56" customWidth="1"/>
    <col min="11287" max="11287" width="0.85546875" style="56"/>
    <col min="11288" max="11288" width="25.140625" style="56" customWidth="1"/>
    <col min="11289" max="11311" width="0.85546875" style="56"/>
    <col min="11312" max="11312" width="2.85546875" style="56" customWidth="1"/>
    <col min="11313" max="11320" width="0.85546875" style="56"/>
    <col min="11321" max="11321" width="8" style="56" customWidth="1"/>
    <col min="11322" max="11330" width="0.85546875" style="56"/>
    <col min="11331" max="11331" width="11.7109375" style="56" customWidth="1"/>
    <col min="11332" max="11332" width="0" style="56" hidden="1" customWidth="1"/>
    <col min="11333" max="11520" width="0.85546875" style="56"/>
    <col min="11521" max="11521" width="1.5703125" style="56" customWidth="1"/>
    <col min="11522" max="11522" width="0.85546875" style="56"/>
    <col min="11523" max="11523" width="0.42578125" style="56" customWidth="1"/>
    <col min="11524" max="11525" width="0" style="56" hidden="1" customWidth="1"/>
    <col min="11526" max="11541" width="0.85546875" style="56"/>
    <col min="11542" max="11542" width="2.140625" style="56" customWidth="1"/>
    <col min="11543" max="11543" width="0.85546875" style="56"/>
    <col min="11544" max="11544" width="25.140625" style="56" customWidth="1"/>
    <col min="11545" max="11567" width="0.85546875" style="56"/>
    <col min="11568" max="11568" width="2.85546875" style="56" customWidth="1"/>
    <col min="11569" max="11576" width="0.85546875" style="56"/>
    <col min="11577" max="11577" width="8" style="56" customWidth="1"/>
    <col min="11578" max="11586" width="0.85546875" style="56"/>
    <col min="11587" max="11587" width="11.7109375" style="56" customWidth="1"/>
    <col min="11588" max="11588" width="0" style="56" hidden="1" customWidth="1"/>
    <col min="11589" max="11776" width="0.85546875" style="56"/>
    <col min="11777" max="11777" width="1.5703125" style="56" customWidth="1"/>
    <col min="11778" max="11778" width="0.85546875" style="56"/>
    <col min="11779" max="11779" width="0.42578125" style="56" customWidth="1"/>
    <col min="11780" max="11781" width="0" style="56" hidden="1" customWidth="1"/>
    <col min="11782" max="11797" width="0.85546875" style="56"/>
    <col min="11798" max="11798" width="2.140625" style="56" customWidth="1"/>
    <col min="11799" max="11799" width="0.85546875" style="56"/>
    <col min="11800" max="11800" width="25.140625" style="56" customWidth="1"/>
    <col min="11801" max="11823" width="0.85546875" style="56"/>
    <col min="11824" max="11824" width="2.85546875" style="56" customWidth="1"/>
    <col min="11825" max="11832" width="0.85546875" style="56"/>
    <col min="11833" max="11833" width="8" style="56" customWidth="1"/>
    <col min="11834" max="11842" width="0.85546875" style="56"/>
    <col min="11843" max="11843" width="11.7109375" style="56" customWidth="1"/>
    <col min="11844" max="11844" width="0" style="56" hidden="1" customWidth="1"/>
    <col min="11845" max="12032" width="0.85546875" style="56"/>
    <col min="12033" max="12033" width="1.5703125" style="56" customWidth="1"/>
    <col min="12034" max="12034" width="0.85546875" style="56"/>
    <col min="12035" max="12035" width="0.42578125" style="56" customWidth="1"/>
    <col min="12036" max="12037" width="0" style="56" hidden="1" customWidth="1"/>
    <col min="12038" max="12053" width="0.85546875" style="56"/>
    <col min="12054" max="12054" width="2.140625" style="56" customWidth="1"/>
    <col min="12055" max="12055" width="0.85546875" style="56"/>
    <col min="12056" max="12056" width="25.140625" style="56" customWidth="1"/>
    <col min="12057" max="12079" width="0.85546875" style="56"/>
    <col min="12080" max="12080" width="2.85546875" style="56" customWidth="1"/>
    <col min="12081" max="12088" width="0.85546875" style="56"/>
    <col min="12089" max="12089" width="8" style="56" customWidth="1"/>
    <col min="12090" max="12098" width="0.85546875" style="56"/>
    <col min="12099" max="12099" width="11.7109375" style="56" customWidth="1"/>
    <col min="12100" max="12100" width="0" style="56" hidden="1" customWidth="1"/>
    <col min="12101" max="12288" width="0.85546875" style="56"/>
    <col min="12289" max="12289" width="1.5703125" style="56" customWidth="1"/>
    <col min="12290" max="12290" width="0.85546875" style="56"/>
    <col min="12291" max="12291" width="0.42578125" style="56" customWidth="1"/>
    <col min="12292" max="12293" width="0" style="56" hidden="1" customWidth="1"/>
    <col min="12294" max="12309" width="0.85546875" style="56"/>
    <col min="12310" max="12310" width="2.140625" style="56" customWidth="1"/>
    <col min="12311" max="12311" width="0.85546875" style="56"/>
    <col min="12312" max="12312" width="25.140625" style="56" customWidth="1"/>
    <col min="12313" max="12335" width="0.85546875" style="56"/>
    <col min="12336" max="12336" width="2.85546875" style="56" customWidth="1"/>
    <col min="12337" max="12344" width="0.85546875" style="56"/>
    <col min="12345" max="12345" width="8" style="56" customWidth="1"/>
    <col min="12346" max="12354" width="0.85546875" style="56"/>
    <col min="12355" max="12355" width="11.7109375" style="56" customWidth="1"/>
    <col min="12356" max="12356" width="0" style="56" hidden="1" customWidth="1"/>
    <col min="12357" max="12544" width="0.85546875" style="56"/>
    <col min="12545" max="12545" width="1.5703125" style="56" customWidth="1"/>
    <col min="12546" max="12546" width="0.85546875" style="56"/>
    <col min="12547" max="12547" width="0.42578125" style="56" customWidth="1"/>
    <col min="12548" max="12549" width="0" style="56" hidden="1" customWidth="1"/>
    <col min="12550" max="12565" width="0.85546875" style="56"/>
    <col min="12566" max="12566" width="2.140625" style="56" customWidth="1"/>
    <col min="12567" max="12567" width="0.85546875" style="56"/>
    <col min="12568" max="12568" width="25.140625" style="56" customWidth="1"/>
    <col min="12569" max="12591" width="0.85546875" style="56"/>
    <col min="12592" max="12592" width="2.85546875" style="56" customWidth="1"/>
    <col min="12593" max="12600" width="0.85546875" style="56"/>
    <col min="12601" max="12601" width="8" style="56" customWidth="1"/>
    <col min="12602" max="12610" width="0.85546875" style="56"/>
    <col min="12611" max="12611" width="11.7109375" style="56" customWidth="1"/>
    <col min="12612" max="12612" width="0" style="56" hidden="1" customWidth="1"/>
    <col min="12613" max="12800" width="0.85546875" style="56"/>
    <col min="12801" max="12801" width="1.5703125" style="56" customWidth="1"/>
    <col min="12802" max="12802" width="0.85546875" style="56"/>
    <col min="12803" max="12803" width="0.42578125" style="56" customWidth="1"/>
    <col min="12804" max="12805" width="0" style="56" hidden="1" customWidth="1"/>
    <col min="12806" max="12821" width="0.85546875" style="56"/>
    <col min="12822" max="12822" width="2.140625" style="56" customWidth="1"/>
    <col min="12823" max="12823" width="0.85546875" style="56"/>
    <col min="12824" max="12824" width="25.140625" style="56" customWidth="1"/>
    <col min="12825" max="12847" width="0.85546875" style="56"/>
    <col min="12848" max="12848" width="2.85546875" style="56" customWidth="1"/>
    <col min="12849" max="12856" width="0.85546875" style="56"/>
    <col min="12857" max="12857" width="8" style="56" customWidth="1"/>
    <col min="12858" max="12866" width="0.85546875" style="56"/>
    <col min="12867" max="12867" width="11.7109375" style="56" customWidth="1"/>
    <col min="12868" max="12868" width="0" style="56" hidden="1" customWidth="1"/>
    <col min="12869" max="13056" width="0.85546875" style="56"/>
    <col min="13057" max="13057" width="1.5703125" style="56" customWidth="1"/>
    <col min="13058" max="13058" width="0.85546875" style="56"/>
    <col min="13059" max="13059" width="0.42578125" style="56" customWidth="1"/>
    <col min="13060" max="13061" width="0" style="56" hidden="1" customWidth="1"/>
    <col min="13062" max="13077" width="0.85546875" style="56"/>
    <col min="13078" max="13078" width="2.140625" style="56" customWidth="1"/>
    <col min="13079" max="13079" width="0.85546875" style="56"/>
    <col min="13080" max="13080" width="25.140625" style="56" customWidth="1"/>
    <col min="13081" max="13103" width="0.85546875" style="56"/>
    <col min="13104" max="13104" width="2.85546875" style="56" customWidth="1"/>
    <col min="13105" max="13112" width="0.85546875" style="56"/>
    <col min="13113" max="13113" width="8" style="56" customWidth="1"/>
    <col min="13114" max="13122" width="0.85546875" style="56"/>
    <col min="13123" max="13123" width="11.7109375" style="56" customWidth="1"/>
    <col min="13124" max="13124" width="0" style="56" hidden="1" customWidth="1"/>
    <col min="13125" max="13312" width="0.85546875" style="56"/>
    <col min="13313" max="13313" width="1.5703125" style="56" customWidth="1"/>
    <col min="13314" max="13314" width="0.85546875" style="56"/>
    <col min="13315" max="13315" width="0.42578125" style="56" customWidth="1"/>
    <col min="13316" max="13317" width="0" style="56" hidden="1" customWidth="1"/>
    <col min="13318" max="13333" width="0.85546875" style="56"/>
    <col min="13334" max="13334" width="2.140625" style="56" customWidth="1"/>
    <col min="13335" max="13335" width="0.85546875" style="56"/>
    <col min="13336" max="13336" width="25.140625" style="56" customWidth="1"/>
    <col min="13337" max="13359" width="0.85546875" style="56"/>
    <col min="13360" max="13360" width="2.85546875" style="56" customWidth="1"/>
    <col min="13361" max="13368" width="0.85546875" style="56"/>
    <col min="13369" max="13369" width="8" style="56" customWidth="1"/>
    <col min="13370" max="13378" width="0.85546875" style="56"/>
    <col min="13379" max="13379" width="11.7109375" style="56" customWidth="1"/>
    <col min="13380" max="13380" width="0" style="56" hidden="1" customWidth="1"/>
    <col min="13381" max="13568" width="0.85546875" style="56"/>
    <col min="13569" max="13569" width="1.5703125" style="56" customWidth="1"/>
    <col min="13570" max="13570" width="0.85546875" style="56"/>
    <col min="13571" max="13571" width="0.42578125" style="56" customWidth="1"/>
    <col min="13572" max="13573" width="0" style="56" hidden="1" customWidth="1"/>
    <col min="13574" max="13589" width="0.85546875" style="56"/>
    <col min="13590" max="13590" width="2.140625" style="56" customWidth="1"/>
    <col min="13591" max="13591" width="0.85546875" style="56"/>
    <col min="13592" max="13592" width="25.140625" style="56" customWidth="1"/>
    <col min="13593" max="13615" width="0.85546875" style="56"/>
    <col min="13616" max="13616" width="2.85546875" style="56" customWidth="1"/>
    <col min="13617" max="13624" width="0.85546875" style="56"/>
    <col min="13625" max="13625" width="8" style="56" customWidth="1"/>
    <col min="13626" max="13634" width="0.85546875" style="56"/>
    <col min="13635" max="13635" width="11.7109375" style="56" customWidth="1"/>
    <col min="13636" max="13636" width="0" style="56" hidden="1" customWidth="1"/>
    <col min="13637" max="13824" width="0.85546875" style="56"/>
    <col min="13825" max="13825" width="1.5703125" style="56" customWidth="1"/>
    <col min="13826" max="13826" width="0.85546875" style="56"/>
    <col min="13827" max="13827" width="0.42578125" style="56" customWidth="1"/>
    <col min="13828" max="13829" width="0" style="56" hidden="1" customWidth="1"/>
    <col min="13830" max="13845" width="0.85546875" style="56"/>
    <col min="13846" max="13846" width="2.140625" style="56" customWidth="1"/>
    <col min="13847" max="13847" width="0.85546875" style="56"/>
    <col min="13848" max="13848" width="25.140625" style="56" customWidth="1"/>
    <col min="13849" max="13871" width="0.85546875" style="56"/>
    <col min="13872" max="13872" width="2.85546875" style="56" customWidth="1"/>
    <col min="13873" max="13880" width="0.85546875" style="56"/>
    <col min="13881" max="13881" width="8" style="56" customWidth="1"/>
    <col min="13882" max="13890" width="0.85546875" style="56"/>
    <col min="13891" max="13891" width="11.7109375" style="56" customWidth="1"/>
    <col min="13892" max="13892" width="0" style="56" hidden="1" customWidth="1"/>
    <col min="13893" max="14080" width="0.85546875" style="56"/>
    <col min="14081" max="14081" width="1.5703125" style="56" customWidth="1"/>
    <col min="14082" max="14082" width="0.85546875" style="56"/>
    <col min="14083" max="14083" width="0.42578125" style="56" customWidth="1"/>
    <col min="14084" max="14085" width="0" style="56" hidden="1" customWidth="1"/>
    <col min="14086" max="14101" width="0.85546875" style="56"/>
    <col min="14102" max="14102" width="2.140625" style="56" customWidth="1"/>
    <col min="14103" max="14103" width="0.85546875" style="56"/>
    <col min="14104" max="14104" width="25.140625" style="56" customWidth="1"/>
    <col min="14105" max="14127" width="0.85546875" style="56"/>
    <col min="14128" max="14128" width="2.85546875" style="56" customWidth="1"/>
    <col min="14129" max="14136" width="0.85546875" style="56"/>
    <col min="14137" max="14137" width="8" style="56" customWidth="1"/>
    <col min="14138" max="14146" width="0.85546875" style="56"/>
    <col min="14147" max="14147" width="11.7109375" style="56" customWidth="1"/>
    <col min="14148" max="14148" width="0" style="56" hidden="1" customWidth="1"/>
    <col min="14149" max="14336" width="0.85546875" style="56"/>
    <col min="14337" max="14337" width="1.5703125" style="56" customWidth="1"/>
    <col min="14338" max="14338" width="0.85546875" style="56"/>
    <col min="14339" max="14339" width="0.42578125" style="56" customWidth="1"/>
    <col min="14340" max="14341" width="0" style="56" hidden="1" customWidth="1"/>
    <col min="14342" max="14357" width="0.85546875" style="56"/>
    <col min="14358" max="14358" width="2.140625" style="56" customWidth="1"/>
    <col min="14359" max="14359" width="0.85546875" style="56"/>
    <col min="14360" max="14360" width="25.140625" style="56" customWidth="1"/>
    <col min="14361" max="14383" width="0.85546875" style="56"/>
    <col min="14384" max="14384" width="2.85546875" style="56" customWidth="1"/>
    <col min="14385" max="14392" width="0.85546875" style="56"/>
    <col min="14393" max="14393" width="8" style="56" customWidth="1"/>
    <col min="14394" max="14402" width="0.85546875" style="56"/>
    <col min="14403" max="14403" width="11.7109375" style="56" customWidth="1"/>
    <col min="14404" max="14404" width="0" style="56" hidden="1" customWidth="1"/>
    <col min="14405" max="14592" width="0.85546875" style="56"/>
    <col min="14593" max="14593" width="1.5703125" style="56" customWidth="1"/>
    <col min="14594" max="14594" width="0.85546875" style="56"/>
    <col min="14595" max="14595" width="0.42578125" style="56" customWidth="1"/>
    <col min="14596" max="14597" width="0" style="56" hidden="1" customWidth="1"/>
    <col min="14598" max="14613" width="0.85546875" style="56"/>
    <col min="14614" max="14614" width="2.140625" style="56" customWidth="1"/>
    <col min="14615" max="14615" width="0.85546875" style="56"/>
    <col min="14616" max="14616" width="25.140625" style="56" customWidth="1"/>
    <col min="14617" max="14639" width="0.85546875" style="56"/>
    <col min="14640" max="14640" width="2.85546875" style="56" customWidth="1"/>
    <col min="14641" max="14648" width="0.85546875" style="56"/>
    <col min="14649" max="14649" width="8" style="56" customWidth="1"/>
    <col min="14650" max="14658" width="0.85546875" style="56"/>
    <col min="14659" max="14659" width="11.7109375" style="56" customWidth="1"/>
    <col min="14660" max="14660" width="0" style="56" hidden="1" customWidth="1"/>
    <col min="14661" max="14848" width="0.85546875" style="56"/>
    <col min="14849" max="14849" width="1.5703125" style="56" customWidth="1"/>
    <col min="14850" max="14850" width="0.85546875" style="56"/>
    <col min="14851" max="14851" width="0.42578125" style="56" customWidth="1"/>
    <col min="14852" max="14853" width="0" style="56" hidden="1" customWidth="1"/>
    <col min="14854" max="14869" width="0.85546875" style="56"/>
    <col min="14870" max="14870" width="2.140625" style="56" customWidth="1"/>
    <col min="14871" max="14871" width="0.85546875" style="56"/>
    <col min="14872" max="14872" width="25.140625" style="56" customWidth="1"/>
    <col min="14873" max="14895" width="0.85546875" style="56"/>
    <col min="14896" max="14896" width="2.85546875" style="56" customWidth="1"/>
    <col min="14897" max="14904" width="0.85546875" style="56"/>
    <col min="14905" max="14905" width="8" style="56" customWidth="1"/>
    <col min="14906" max="14914" width="0.85546875" style="56"/>
    <col min="14915" max="14915" width="11.7109375" style="56" customWidth="1"/>
    <col min="14916" max="14916" width="0" style="56" hidden="1" customWidth="1"/>
    <col min="14917" max="15104" width="0.85546875" style="56"/>
    <col min="15105" max="15105" width="1.5703125" style="56" customWidth="1"/>
    <col min="15106" max="15106" width="0.85546875" style="56"/>
    <col min="15107" max="15107" width="0.42578125" style="56" customWidth="1"/>
    <col min="15108" max="15109" width="0" style="56" hidden="1" customWidth="1"/>
    <col min="15110" max="15125" width="0.85546875" style="56"/>
    <col min="15126" max="15126" width="2.140625" style="56" customWidth="1"/>
    <col min="15127" max="15127" width="0.85546875" style="56"/>
    <col min="15128" max="15128" width="25.140625" style="56" customWidth="1"/>
    <col min="15129" max="15151" width="0.85546875" style="56"/>
    <col min="15152" max="15152" width="2.85546875" style="56" customWidth="1"/>
    <col min="15153" max="15160" width="0.85546875" style="56"/>
    <col min="15161" max="15161" width="8" style="56" customWidth="1"/>
    <col min="15162" max="15170" width="0.85546875" style="56"/>
    <col min="15171" max="15171" width="11.7109375" style="56" customWidth="1"/>
    <col min="15172" max="15172" width="0" style="56" hidden="1" customWidth="1"/>
    <col min="15173" max="15360" width="0.85546875" style="56"/>
    <col min="15361" max="15361" width="1.5703125" style="56" customWidth="1"/>
    <col min="15362" max="15362" width="0.85546875" style="56"/>
    <col min="15363" max="15363" width="0.42578125" style="56" customWidth="1"/>
    <col min="15364" max="15365" width="0" style="56" hidden="1" customWidth="1"/>
    <col min="15366" max="15381" width="0.85546875" style="56"/>
    <col min="15382" max="15382" width="2.140625" style="56" customWidth="1"/>
    <col min="15383" max="15383" width="0.85546875" style="56"/>
    <col min="15384" max="15384" width="25.140625" style="56" customWidth="1"/>
    <col min="15385" max="15407" width="0.85546875" style="56"/>
    <col min="15408" max="15408" width="2.85546875" style="56" customWidth="1"/>
    <col min="15409" max="15416" width="0.85546875" style="56"/>
    <col min="15417" max="15417" width="8" style="56" customWidth="1"/>
    <col min="15418" max="15426" width="0.85546875" style="56"/>
    <col min="15427" max="15427" width="11.7109375" style="56" customWidth="1"/>
    <col min="15428" max="15428" width="0" style="56" hidden="1" customWidth="1"/>
    <col min="15429" max="15616" width="0.85546875" style="56"/>
    <col min="15617" max="15617" width="1.5703125" style="56" customWidth="1"/>
    <col min="15618" max="15618" width="0.85546875" style="56"/>
    <col min="15619" max="15619" width="0.42578125" style="56" customWidth="1"/>
    <col min="15620" max="15621" width="0" style="56" hidden="1" customWidth="1"/>
    <col min="15622" max="15637" width="0.85546875" style="56"/>
    <col min="15638" max="15638" width="2.140625" style="56" customWidth="1"/>
    <col min="15639" max="15639" width="0.85546875" style="56"/>
    <col min="15640" max="15640" width="25.140625" style="56" customWidth="1"/>
    <col min="15641" max="15663" width="0.85546875" style="56"/>
    <col min="15664" max="15664" width="2.85546875" style="56" customWidth="1"/>
    <col min="15665" max="15672" width="0.85546875" style="56"/>
    <col min="15673" max="15673" width="8" style="56" customWidth="1"/>
    <col min="15674" max="15682" width="0.85546875" style="56"/>
    <col min="15683" max="15683" width="11.7109375" style="56" customWidth="1"/>
    <col min="15684" max="15684" width="0" style="56" hidden="1" customWidth="1"/>
    <col min="15685" max="15872" width="0.85546875" style="56"/>
    <col min="15873" max="15873" width="1.5703125" style="56" customWidth="1"/>
    <col min="15874" max="15874" width="0.85546875" style="56"/>
    <col min="15875" max="15875" width="0.42578125" style="56" customWidth="1"/>
    <col min="15876" max="15877" width="0" style="56" hidden="1" customWidth="1"/>
    <col min="15878" max="15893" width="0.85546875" style="56"/>
    <col min="15894" max="15894" width="2.140625" style="56" customWidth="1"/>
    <col min="15895" max="15895" width="0.85546875" style="56"/>
    <col min="15896" max="15896" width="25.140625" style="56" customWidth="1"/>
    <col min="15897" max="15919" width="0.85546875" style="56"/>
    <col min="15920" max="15920" width="2.85546875" style="56" customWidth="1"/>
    <col min="15921" max="15928" width="0.85546875" style="56"/>
    <col min="15929" max="15929" width="8" style="56" customWidth="1"/>
    <col min="15930" max="15938" width="0.85546875" style="56"/>
    <col min="15939" max="15939" width="11.7109375" style="56" customWidth="1"/>
    <col min="15940" max="15940" width="0" style="56" hidden="1" customWidth="1"/>
    <col min="15941" max="16128" width="0.85546875" style="56"/>
    <col min="16129" max="16129" width="1.5703125" style="56" customWidth="1"/>
    <col min="16130" max="16130" width="0.85546875" style="56"/>
    <col min="16131" max="16131" width="0.42578125" style="56" customWidth="1"/>
    <col min="16132" max="16133" width="0" style="56" hidden="1" customWidth="1"/>
    <col min="16134" max="16149" width="0.85546875" style="56"/>
    <col min="16150" max="16150" width="2.140625" style="56" customWidth="1"/>
    <col min="16151" max="16151" width="0.85546875" style="56"/>
    <col min="16152" max="16152" width="25.140625" style="56" customWidth="1"/>
    <col min="16153" max="16175" width="0.85546875" style="56"/>
    <col min="16176" max="16176" width="2.85546875" style="56" customWidth="1"/>
    <col min="16177" max="16184" width="0.85546875" style="56"/>
    <col min="16185" max="16185" width="8" style="56" customWidth="1"/>
    <col min="16186" max="16194" width="0.85546875" style="56"/>
    <col min="16195" max="16195" width="11.7109375" style="56" customWidth="1"/>
    <col min="16196" max="16196" width="0" style="56" hidden="1" customWidth="1"/>
    <col min="16197" max="16384" width="0.85546875" style="56"/>
  </cols>
  <sheetData>
    <row r="1" spans="1:106" s="52" customFormat="1" ht="17.25" customHeight="1" x14ac:dyDescent="0.25">
      <c r="AW1" s="54"/>
      <c r="AX1" s="54"/>
      <c r="AY1" s="54"/>
      <c r="AZ1" s="54"/>
      <c r="BA1" s="54"/>
      <c r="BB1" s="54"/>
      <c r="BC1" s="54"/>
      <c r="BD1" s="54"/>
      <c r="BE1" s="54"/>
      <c r="BF1" s="54"/>
      <c r="BG1" s="54"/>
      <c r="BH1" s="54"/>
      <c r="BI1" s="54"/>
      <c r="BJ1" s="54"/>
      <c r="BK1" s="54"/>
      <c r="BL1" s="388"/>
      <c r="BM1" s="388"/>
      <c r="BN1" s="388"/>
      <c r="BO1" s="388"/>
      <c r="BP1" s="388"/>
      <c r="BQ1" s="542" t="s">
        <v>594</v>
      </c>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row>
    <row r="2" spans="1:106" s="60" customFormat="1" ht="12" customHeight="1" x14ac:dyDescent="0.25">
      <c r="AW2" s="58"/>
      <c r="AX2" s="58"/>
      <c r="AY2" s="58"/>
      <c r="AZ2" s="58"/>
      <c r="BA2" s="58"/>
      <c r="BB2" s="58"/>
      <c r="BC2" s="58"/>
      <c r="BD2" s="58"/>
      <c r="BE2" s="58"/>
      <c r="BF2" s="58"/>
      <c r="BG2" s="58"/>
      <c r="BH2" s="58"/>
      <c r="BI2" s="58"/>
      <c r="BJ2" s="58"/>
      <c r="BK2" s="58"/>
      <c r="BL2" s="543"/>
      <c r="BM2" s="542"/>
      <c r="BN2" s="542"/>
      <c r="BO2" s="542"/>
      <c r="BP2" s="542"/>
      <c r="BQ2" s="543" t="s">
        <v>595</v>
      </c>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row>
    <row r="3" spans="1:106" ht="12" customHeight="1" x14ac:dyDescent="0.25">
      <c r="AW3" s="58"/>
      <c r="AX3" s="58"/>
      <c r="AY3" s="58"/>
      <c r="AZ3" s="58"/>
      <c r="BA3" s="58"/>
      <c r="BB3" s="58"/>
      <c r="BC3" s="58"/>
      <c r="BD3" s="58"/>
      <c r="BE3" s="58"/>
      <c r="BF3" s="58"/>
      <c r="BG3" s="58"/>
      <c r="BH3" s="58"/>
      <c r="BI3" s="58"/>
      <c r="BJ3" s="58"/>
      <c r="BK3" s="58"/>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row>
    <row r="4" spans="1:106" s="62" customFormat="1" ht="15" x14ac:dyDescent="0.25">
      <c r="AW4" s="53"/>
      <c r="AX4" s="53"/>
      <c r="AY4" s="53"/>
      <c r="AZ4" s="53"/>
      <c r="BA4" s="53"/>
      <c r="BB4" s="53"/>
      <c r="BC4" s="53"/>
      <c r="BD4" s="53"/>
      <c r="BE4" s="53"/>
      <c r="BF4" s="53"/>
      <c r="BG4" s="53"/>
      <c r="BH4" s="53"/>
      <c r="BI4" s="53"/>
      <c r="BJ4" s="53"/>
      <c r="BK4" s="53"/>
      <c r="BL4" s="542"/>
      <c r="BM4" s="542"/>
      <c r="BN4" s="542"/>
      <c r="BO4" s="542"/>
      <c r="BP4" s="542"/>
      <c r="BQ4" s="542"/>
      <c r="BR4" s="542"/>
      <c r="BS4" s="542"/>
      <c r="BT4" s="542"/>
      <c r="BU4" s="542"/>
      <c r="BV4" s="542"/>
      <c r="BW4" s="542"/>
      <c r="BX4" s="542"/>
      <c r="BY4" s="542"/>
      <c r="BZ4" s="542"/>
      <c r="CA4" s="542"/>
      <c r="CB4" s="542"/>
      <c r="CC4" s="542"/>
      <c r="CD4" s="542"/>
      <c r="CE4" s="542"/>
      <c r="CF4" s="542"/>
      <c r="CG4" s="542"/>
      <c r="CH4" s="542"/>
      <c r="CI4" s="542"/>
      <c r="CJ4" s="542"/>
      <c r="CK4" s="542"/>
      <c r="CL4" s="542"/>
      <c r="CM4" s="542"/>
      <c r="CN4" s="542"/>
      <c r="CO4" s="542"/>
      <c r="CP4" s="542"/>
      <c r="CQ4" s="542"/>
      <c r="CR4" s="542"/>
      <c r="CS4" s="542"/>
      <c r="CT4" s="542"/>
      <c r="CU4" s="542"/>
      <c r="CV4" s="542"/>
      <c r="CW4" s="542"/>
      <c r="CX4" s="542"/>
      <c r="CY4" s="542"/>
      <c r="CZ4" s="542"/>
      <c r="DA4" s="542"/>
      <c r="DB4" s="542"/>
    </row>
    <row r="5" spans="1:106" s="62" customFormat="1" ht="15" x14ac:dyDescent="0.25">
      <c r="AW5" s="53"/>
      <c r="AX5" s="53"/>
      <c r="AY5" s="53"/>
      <c r="AZ5" s="53"/>
      <c r="BA5" s="53"/>
      <c r="BB5" s="53"/>
      <c r="BC5" s="53"/>
      <c r="BD5" s="53"/>
      <c r="BE5" s="53"/>
      <c r="BF5" s="53"/>
      <c r="BG5" s="53"/>
      <c r="BH5" s="53"/>
      <c r="BI5" s="53"/>
      <c r="BJ5" s="53"/>
      <c r="BK5" s="53"/>
      <c r="BL5" s="542"/>
      <c r="BM5" s="542"/>
      <c r="BN5" s="542"/>
      <c r="BO5" s="542"/>
      <c r="BP5" s="542"/>
      <c r="BQ5" s="542"/>
      <c r="BR5" s="542"/>
      <c r="BS5" s="542"/>
      <c r="BT5" s="542"/>
      <c r="BU5" s="542"/>
      <c r="BV5" s="542"/>
      <c r="BW5" s="542"/>
      <c r="BX5" s="542"/>
      <c r="BY5" s="542"/>
      <c r="BZ5" s="542"/>
      <c r="CA5" s="542"/>
      <c r="CB5" s="542"/>
      <c r="CC5" s="542"/>
      <c r="CD5" s="542"/>
      <c r="CE5" s="542"/>
      <c r="CF5" s="542"/>
      <c r="CG5" s="542"/>
      <c r="CH5" s="542"/>
      <c r="CI5" s="542"/>
      <c r="CJ5" s="542"/>
      <c r="CK5" s="542"/>
      <c r="CL5" s="542"/>
      <c r="CM5" s="542"/>
      <c r="CN5" s="542"/>
      <c r="CO5" s="542"/>
      <c r="CP5" s="542"/>
      <c r="CQ5" s="542"/>
      <c r="CR5" s="542"/>
      <c r="CS5" s="542"/>
      <c r="CT5" s="542"/>
      <c r="CU5" s="542"/>
      <c r="CV5" s="542"/>
      <c r="CW5" s="542"/>
      <c r="CX5" s="542"/>
      <c r="CY5" s="542"/>
      <c r="CZ5" s="542"/>
      <c r="DA5" s="542"/>
      <c r="DB5" s="542"/>
    </row>
    <row r="6" spans="1:106" ht="15" customHeight="1" x14ac:dyDescent="0.2">
      <c r="BL6" s="542"/>
      <c r="BM6" s="542"/>
      <c r="BN6" s="542"/>
      <c r="BO6" s="542"/>
      <c r="BP6" s="542"/>
      <c r="BQ6" s="542"/>
      <c r="BR6" s="542"/>
      <c r="BS6" s="542"/>
      <c r="BT6" s="542"/>
      <c r="BU6" s="542"/>
      <c r="BV6" s="542"/>
      <c r="BW6" s="542"/>
      <c r="BX6" s="542"/>
      <c r="BY6" s="542"/>
      <c r="BZ6" s="542"/>
      <c r="CA6" s="542"/>
      <c r="CB6" s="542"/>
      <c r="CC6" s="542"/>
      <c r="CD6" s="542"/>
      <c r="CE6" s="542"/>
      <c r="CF6" s="542"/>
      <c r="CG6" s="542"/>
      <c r="CH6" s="542"/>
      <c r="CI6" s="542"/>
      <c r="CJ6" s="542"/>
      <c r="CK6" s="542"/>
      <c r="CL6" s="542"/>
      <c r="CM6" s="542"/>
      <c r="CN6" s="542"/>
      <c r="CO6" s="542"/>
      <c r="CP6" s="542"/>
      <c r="CQ6" s="542"/>
      <c r="CR6" s="542"/>
      <c r="CS6" s="542"/>
      <c r="CT6" s="542"/>
      <c r="CU6" s="542"/>
      <c r="CV6" s="542"/>
      <c r="CW6" s="542"/>
      <c r="CX6" s="542"/>
      <c r="CY6" s="542"/>
      <c r="CZ6" s="542"/>
      <c r="DA6" s="542"/>
      <c r="DB6" s="542"/>
    </row>
    <row r="7" spans="1:106" ht="54.75" customHeight="1" x14ac:dyDescent="0.2">
      <c r="BL7" s="542"/>
      <c r="BM7" s="542"/>
      <c r="BN7" s="542"/>
      <c r="BO7" s="542"/>
      <c r="BP7" s="542"/>
      <c r="BQ7" s="542"/>
      <c r="BR7" s="542"/>
      <c r="BS7" s="542"/>
      <c r="BT7" s="542"/>
      <c r="BU7" s="542"/>
      <c r="BV7" s="542"/>
      <c r="BW7" s="542"/>
      <c r="BX7" s="542"/>
      <c r="BY7" s="542"/>
      <c r="BZ7" s="542"/>
      <c r="CA7" s="542"/>
      <c r="CB7" s="542"/>
      <c r="CC7" s="542"/>
      <c r="CD7" s="542"/>
      <c r="CE7" s="542"/>
      <c r="CF7" s="542"/>
      <c r="CG7" s="542"/>
      <c r="CH7" s="542"/>
      <c r="CI7" s="542"/>
      <c r="CJ7" s="542"/>
      <c r="CK7" s="542"/>
      <c r="CL7" s="542"/>
      <c r="CM7" s="542"/>
      <c r="CN7" s="542"/>
      <c r="CO7" s="542"/>
      <c r="CP7" s="542"/>
      <c r="CQ7" s="542"/>
      <c r="CR7" s="542"/>
      <c r="CS7" s="542"/>
      <c r="CT7" s="542"/>
      <c r="CU7" s="542"/>
      <c r="CV7" s="542"/>
      <c r="CW7" s="542"/>
      <c r="CX7" s="542"/>
      <c r="CY7" s="542"/>
      <c r="CZ7" s="542"/>
      <c r="DA7" s="542"/>
      <c r="DB7" s="542"/>
    </row>
    <row r="8" spans="1:106" s="63" customFormat="1" ht="27.75" customHeight="1" x14ac:dyDescent="0.25">
      <c r="A8" s="392" t="s">
        <v>596</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row>
    <row r="9" spans="1:106" x14ac:dyDescent="0.2">
      <c r="BO9" s="391"/>
      <c r="BP9" s="391"/>
      <c r="CG9" s="57" t="s">
        <v>563</v>
      </c>
      <c r="CH9" s="57"/>
      <c r="CI9" s="57"/>
      <c r="CJ9" s="57"/>
      <c r="CK9" s="57"/>
      <c r="CL9" s="57"/>
      <c r="CM9" s="57"/>
      <c r="CN9" s="57"/>
      <c r="CO9" s="57"/>
      <c r="CP9" s="57"/>
      <c r="CQ9" s="57"/>
      <c r="CR9" s="57"/>
      <c r="CS9" s="57"/>
      <c r="CT9" s="57"/>
      <c r="CU9" s="57"/>
      <c r="CV9" s="57"/>
      <c r="CW9" s="57"/>
      <c r="CX9" s="57"/>
      <c r="CY9" s="57"/>
      <c r="CZ9" s="57"/>
      <c r="DA9" s="57"/>
      <c r="DB9" s="57"/>
    </row>
    <row r="10" spans="1:106" ht="9.75" customHeight="1" x14ac:dyDescent="0.2"/>
    <row r="11" spans="1:106" s="62" customFormat="1" ht="15" x14ac:dyDescent="0.25">
      <c r="A11" s="392" t="s">
        <v>597</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row>
    <row r="12" spans="1:106" s="62" customFormat="1" ht="15" x14ac:dyDescent="0.2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row>
    <row r="13" spans="1:106" ht="10.5" customHeight="1" x14ac:dyDescent="0.2"/>
    <row r="14" spans="1:106" s="107" customFormat="1" ht="27.75" customHeight="1" x14ac:dyDescent="0.2">
      <c r="A14" s="372" t="s">
        <v>353</v>
      </c>
      <c r="B14" s="373"/>
      <c r="C14" s="373"/>
      <c r="D14" s="373"/>
      <c r="E14" s="373"/>
      <c r="F14" s="374"/>
      <c r="G14" s="372" t="s">
        <v>603</v>
      </c>
      <c r="H14" s="373"/>
      <c r="I14" s="373"/>
      <c r="J14" s="373"/>
      <c r="K14" s="373"/>
      <c r="L14" s="373"/>
      <c r="M14" s="373"/>
      <c r="N14" s="373"/>
      <c r="O14" s="373"/>
      <c r="P14" s="373"/>
      <c r="Q14" s="373"/>
      <c r="R14" s="373"/>
      <c r="S14" s="373"/>
      <c r="T14" s="373"/>
      <c r="U14" s="373"/>
      <c r="V14" s="373"/>
      <c r="W14" s="373"/>
      <c r="X14" s="374"/>
      <c r="Y14" s="372" t="s">
        <v>584</v>
      </c>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4"/>
      <c r="AW14" s="372" t="s">
        <v>604</v>
      </c>
      <c r="AX14" s="373"/>
      <c r="AY14" s="373"/>
      <c r="AZ14" s="373"/>
      <c r="BA14" s="373"/>
      <c r="BB14" s="373"/>
      <c r="BC14" s="373"/>
      <c r="BD14" s="373"/>
      <c r="BE14" s="373"/>
      <c r="BF14" s="373"/>
      <c r="BG14" s="373"/>
      <c r="BH14" s="373"/>
      <c r="BI14" s="373"/>
      <c r="BJ14" s="374"/>
      <c r="BK14" s="372" t="s">
        <v>605</v>
      </c>
      <c r="BL14" s="373"/>
      <c r="BM14" s="373"/>
      <c r="BN14" s="373"/>
      <c r="BO14" s="373"/>
      <c r="BP14" s="373"/>
      <c r="BQ14" s="373"/>
      <c r="BR14" s="373"/>
      <c r="BS14" s="386" t="s">
        <v>606</v>
      </c>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row>
    <row r="15" spans="1:106" s="107" customFormat="1" ht="13.5" customHeight="1" x14ac:dyDescent="0.2">
      <c r="A15" s="375"/>
      <c r="B15" s="376"/>
      <c r="C15" s="376"/>
      <c r="D15" s="376"/>
      <c r="E15" s="376"/>
      <c r="F15" s="377"/>
      <c r="G15" s="375"/>
      <c r="H15" s="376"/>
      <c r="I15" s="376"/>
      <c r="J15" s="376"/>
      <c r="K15" s="376"/>
      <c r="L15" s="376"/>
      <c r="M15" s="376"/>
      <c r="N15" s="376"/>
      <c r="O15" s="376"/>
      <c r="P15" s="376"/>
      <c r="Q15" s="376"/>
      <c r="R15" s="376"/>
      <c r="S15" s="376"/>
      <c r="T15" s="376"/>
      <c r="U15" s="376"/>
      <c r="V15" s="376"/>
      <c r="W15" s="376"/>
      <c r="X15" s="377"/>
      <c r="Y15" s="375"/>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375"/>
      <c r="AX15" s="376"/>
      <c r="AY15" s="376"/>
      <c r="AZ15" s="376"/>
      <c r="BA15" s="376"/>
      <c r="BB15" s="376"/>
      <c r="BC15" s="376"/>
      <c r="BD15" s="376"/>
      <c r="BE15" s="376"/>
      <c r="BF15" s="376"/>
      <c r="BG15" s="376"/>
      <c r="BH15" s="376"/>
      <c r="BI15" s="376"/>
      <c r="BJ15" s="377"/>
      <c r="BK15" s="375"/>
      <c r="BL15" s="376"/>
      <c r="BM15" s="376"/>
      <c r="BN15" s="376"/>
      <c r="BO15" s="376"/>
      <c r="BP15" s="376"/>
      <c r="BQ15" s="376"/>
      <c r="BR15" s="37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row>
    <row r="16" spans="1:106" s="107" customFormat="1" ht="39.75" customHeight="1" x14ac:dyDescent="0.2">
      <c r="A16" s="378"/>
      <c r="B16" s="379"/>
      <c r="C16" s="379"/>
      <c r="D16" s="379"/>
      <c r="E16" s="379"/>
      <c r="F16" s="380"/>
      <c r="G16" s="378"/>
      <c r="H16" s="379"/>
      <c r="I16" s="379"/>
      <c r="J16" s="379"/>
      <c r="K16" s="379"/>
      <c r="L16" s="379"/>
      <c r="M16" s="379"/>
      <c r="N16" s="379"/>
      <c r="O16" s="379"/>
      <c r="P16" s="379"/>
      <c r="Q16" s="379"/>
      <c r="R16" s="379"/>
      <c r="S16" s="379"/>
      <c r="T16" s="379"/>
      <c r="U16" s="379"/>
      <c r="V16" s="379"/>
      <c r="W16" s="379"/>
      <c r="X16" s="380"/>
      <c r="Y16" s="378"/>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80"/>
      <c r="AW16" s="378"/>
      <c r="AX16" s="379"/>
      <c r="AY16" s="379"/>
      <c r="AZ16" s="379"/>
      <c r="BA16" s="379"/>
      <c r="BB16" s="379"/>
      <c r="BC16" s="379"/>
      <c r="BD16" s="379"/>
      <c r="BE16" s="379"/>
      <c r="BF16" s="379"/>
      <c r="BG16" s="379"/>
      <c r="BH16" s="379"/>
      <c r="BI16" s="379"/>
      <c r="BJ16" s="380"/>
      <c r="BK16" s="378"/>
      <c r="BL16" s="379"/>
      <c r="BM16" s="379"/>
      <c r="BN16" s="379"/>
      <c r="BO16" s="379"/>
      <c r="BP16" s="379"/>
      <c r="BQ16" s="379"/>
      <c r="BR16" s="379"/>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row>
    <row r="17" spans="1:104" s="70" customFormat="1" x14ac:dyDescent="0.2">
      <c r="A17" s="371">
        <v>1</v>
      </c>
      <c r="B17" s="371"/>
      <c r="C17" s="371"/>
      <c r="D17" s="371"/>
      <c r="E17" s="371"/>
      <c r="F17" s="371"/>
      <c r="G17" s="371">
        <v>2</v>
      </c>
      <c r="H17" s="371"/>
      <c r="I17" s="371"/>
      <c r="J17" s="371"/>
      <c r="K17" s="371"/>
      <c r="L17" s="371"/>
      <c r="M17" s="371"/>
      <c r="N17" s="371"/>
      <c r="O17" s="371"/>
      <c r="P17" s="371"/>
      <c r="Q17" s="371"/>
      <c r="R17" s="371"/>
      <c r="S17" s="371"/>
      <c r="T17" s="371"/>
      <c r="U17" s="371"/>
      <c r="V17" s="371"/>
      <c r="W17" s="371"/>
      <c r="X17" s="371"/>
      <c r="Y17" s="425">
        <v>3</v>
      </c>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7"/>
      <c r="AW17" s="371">
        <v>4</v>
      </c>
      <c r="AX17" s="371"/>
      <c r="AY17" s="371"/>
      <c r="AZ17" s="371"/>
      <c r="BA17" s="371"/>
      <c r="BB17" s="371"/>
      <c r="BC17" s="371"/>
      <c r="BD17" s="371"/>
      <c r="BE17" s="371"/>
      <c r="BF17" s="371"/>
      <c r="BG17" s="371"/>
      <c r="BH17" s="371"/>
      <c r="BI17" s="371"/>
      <c r="BJ17" s="371"/>
      <c r="BK17" s="371">
        <v>5</v>
      </c>
      <c r="BL17" s="371"/>
      <c r="BM17" s="371"/>
      <c r="BN17" s="371"/>
      <c r="BO17" s="371"/>
      <c r="BP17" s="371"/>
      <c r="BQ17" s="371"/>
      <c r="BR17" s="371"/>
      <c r="BS17" s="371" t="s">
        <v>607</v>
      </c>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row>
    <row r="18" spans="1:104" s="72" customFormat="1" ht="37.5" customHeight="1" x14ac:dyDescent="0.2">
      <c r="A18" s="369" t="s">
        <v>10</v>
      </c>
      <c r="B18" s="369"/>
      <c r="C18" s="369"/>
      <c r="D18" s="369"/>
      <c r="E18" s="369"/>
      <c r="F18" s="369"/>
      <c r="G18" s="370" t="s">
        <v>598</v>
      </c>
      <c r="H18" s="370"/>
      <c r="I18" s="370"/>
      <c r="J18" s="370"/>
      <c r="K18" s="370"/>
      <c r="L18" s="370"/>
      <c r="M18" s="370"/>
      <c r="N18" s="370"/>
      <c r="O18" s="370"/>
      <c r="P18" s="370"/>
      <c r="Q18" s="370"/>
      <c r="R18" s="370"/>
      <c r="S18" s="370"/>
      <c r="T18" s="370"/>
      <c r="U18" s="370"/>
      <c r="V18" s="370"/>
      <c r="W18" s="370"/>
      <c r="X18" s="370"/>
      <c r="Y18" s="381">
        <v>130</v>
      </c>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3"/>
      <c r="AW18" s="365">
        <v>1780</v>
      </c>
      <c r="AX18" s="365"/>
      <c r="AY18" s="365"/>
      <c r="AZ18" s="365"/>
      <c r="BA18" s="365"/>
      <c r="BB18" s="365"/>
      <c r="BC18" s="365"/>
      <c r="BD18" s="365"/>
      <c r="BE18" s="365"/>
      <c r="BF18" s="365"/>
      <c r="BG18" s="365"/>
      <c r="BH18" s="365"/>
      <c r="BI18" s="365"/>
      <c r="BJ18" s="365"/>
      <c r="BK18" s="365">
        <v>300</v>
      </c>
      <c r="BL18" s="365"/>
      <c r="BM18" s="365"/>
      <c r="BN18" s="365"/>
      <c r="BO18" s="365"/>
      <c r="BP18" s="365"/>
      <c r="BQ18" s="365"/>
      <c r="BR18" s="365"/>
      <c r="BS18" s="393">
        <f>AW18*BK18</f>
        <v>534000</v>
      </c>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row>
    <row r="19" spans="1:104" s="72" customFormat="1" hidden="1" x14ac:dyDescent="0.2">
      <c r="A19" s="369" t="s">
        <v>11</v>
      </c>
      <c r="B19" s="369"/>
      <c r="C19" s="369"/>
      <c r="D19" s="369"/>
      <c r="E19" s="369"/>
      <c r="F19" s="369"/>
      <c r="G19" s="370"/>
      <c r="H19" s="370"/>
      <c r="I19" s="370"/>
      <c r="J19" s="370"/>
      <c r="K19" s="370"/>
      <c r="L19" s="370"/>
      <c r="M19" s="370"/>
      <c r="N19" s="370"/>
      <c r="O19" s="370"/>
      <c r="P19" s="370"/>
      <c r="Q19" s="370"/>
      <c r="R19" s="370"/>
      <c r="S19" s="370"/>
      <c r="T19" s="370"/>
      <c r="U19" s="370"/>
      <c r="V19" s="370"/>
      <c r="W19" s="370"/>
      <c r="X19" s="370"/>
      <c r="Y19" s="381"/>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93"/>
      <c r="BT19" s="393"/>
      <c r="BU19" s="393"/>
      <c r="BV19" s="393"/>
      <c r="BW19" s="393"/>
      <c r="BX19" s="393"/>
      <c r="BY19" s="393"/>
      <c r="BZ19" s="393"/>
      <c r="CA19" s="393"/>
      <c r="CB19" s="393"/>
      <c r="CC19" s="393"/>
      <c r="CD19" s="393"/>
      <c r="CE19" s="393"/>
      <c r="CF19" s="393"/>
      <c r="CG19" s="393"/>
      <c r="CH19" s="393"/>
      <c r="CI19" s="393"/>
      <c r="CJ19" s="393"/>
      <c r="CK19" s="393"/>
      <c r="CL19" s="393"/>
      <c r="CM19" s="393"/>
      <c r="CN19" s="393"/>
      <c r="CO19" s="393"/>
      <c r="CP19" s="393"/>
      <c r="CQ19" s="393"/>
      <c r="CR19" s="393"/>
      <c r="CS19" s="393"/>
      <c r="CT19" s="393"/>
      <c r="CU19" s="393"/>
      <c r="CV19" s="393"/>
      <c r="CW19" s="393"/>
      <c r="CX19" s="393"/>
      <c r="CY19" s="393"/>
      <c r="CZ19" s="393"/>
    </row>
    <row r="20" spans="1:104" s="72" customFormat="1" hidden="1" x14ac:dyDescent="0.2">
      <c r="A20" s="369" t="s">
        <v>12</v>
      </c>
      <c r="B20" s="369"/>
      <c r="C20" s="369"/>
      <c r="D20" s="369"/>
      <c r="E20" s="369"/>
      <c r="F20" s="369"/>
      <c r="G20" s="370"/>
      <c r="H20" s="370"/>
      <c r="I20" s="370"/>
      <c r="J20" s="370"/>
      <c r="K20" s="370"/>
      <c r="L20" s="370"/>
      <c r="M20" s="370"/>
      <c r="N20" s="370"/>
      <c r="O20" s="370"/>
      <c r="P20" s="370"/>
      <c r="Q20" s="370"/>
      <c r="R20" s="370"/>
      <c r="S20" s="370"/>
      <c r="T20" s="370"/>
      <c r="U20" s="370"/>
      <c r="V20" s="370"/>
      <c r="W20" s="370"/>
      <c r="X20" s="370"/>
      <c r="Y20" s="381"/>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3"/>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93"/>
      <c r="BT20" s="393"/>
      <c r="BU20" s="393"/>
      <c r="BV20" s="393"/>
      <c r="BW20" s="393"/>
      <c r="BX20" s="393"/>
      <c r="BY20" s="393"/>
      <c r="BZ20" s="393"/>
      <c r="CA20" s="393"/>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row>
    <row r="21" spans="1:104" s="72" customFormat="1" ht="15" customHeight="1" x14ac:dyDescent="0.2">
      <c r="A21" s="366" t="s">
        <v>371</v>
      </c>
      <c r="B21" s="367"/>
      <c r="C21" s="367"/>
      <c r="D21" s="367"/>
      <c r="E21" s="367"/>
      <c r="F21" s="367"/>
      <c r="G21" s="367"/>
      <c r="H21" s="367"/>
      <c r="I21" s="367"/>
      <c r="J21" s="367"/>
      <c r="K21" s="367"/>
      <c r="L21" s="367"/>
      <c r="M21" s="367"/>
      <c r="N21" s="367"/>
      <c r="O21" s="367"/>
      <c r="P21" s="367"/>
      <c r="Q21" s="367"/>
      <c r="R21" s="367"/>
      <c r="S21" s="367"/>
      <c r="T21" s="367"/>
      <c r="U21" s="367"/>
      <c r="V21" s="367"/>
      <c r="W21" s="367"/>
      <c r="X21" s="368"/>
      <c r="Y21" s="430" t="s">
        <v>36</v>
      </c>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7"/>
      <c r="AW21" s="393" t="s">
        <v>36</v>
      </c>
      <c r="AX21" s="393"/>
      <c r="AY21" s="393"/>
      <c r="AZ21" s="393"/>
      <c r="BA21" s="393"/>
      <c r="BB21" s="393"/>
      <c r="BC21" s="393"/>
      <c r="BD21" s="393"/>
      <c r="BE21" s="393"/>
      <c r="BF21" s="393"/>
      <c r="BG21" s="393"/>
      <c r="BH21" s="393"/>
      <c r="BI21" s="393"/>
      <c r="BJ21" s="393"/>
      <c r="BK21" s="393" t="s">
        <v>36</v>
      </c>
      <c r="BL21" s="393"/>
      <c r="BM21" s="393"/>
      <c r="BN21" s="393"/>
      <c r="BO21" s="393"/>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row>
    <row r="22" spans="1:104" s="72" customFormat="1" ht="15" customHeight="1" x14ac:dyDescent="0.2">
      <c r="A22" s="73"/>
      <c r="B22" s="73"/>
      <c r="C22" s="73"/>
      <c r="D22" s="73"/>
      <c r="E22" s="73"/>
      <c r="F22" s="73"/>
      <c r="G22" s="73"/>
      <c r="H22" s="73"/>
      <c r="I22" s="73"/>
      <c r="J22" s="73"/>
      <c r="K22" s="73"/>
      <c r="L22" s="73"/>
      <c r="M22" s="73"/>
      <c r="N22" s="73"/>
      <c r="O22" s="73"/>
      <c r="P22" s="73"/>
      <c r="Q22" s="73"/>
      <c r="R22" s="73"/>
      <c r="S22" s="73"/>
      <c r="T22" s="73"/>
      <c r="U22" s="73"/>
      <c r="V22" s="73"/>
      <c r="W22" s="73"/>
      <c r="X22" s="73"/>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row>
    <row r="23" spans="1:104" x14ac:dyDescent="0.2">
      <c r="A23" s="57"/>
    </row>
  </sheetData>
  <mergeCells count="42">
    <mergeCell ref="BO9:BP9"/>
    <mergeCell ref="BL1:BP1"/>
    <mergeCell ref="BQ1:DB1"/>
    <mergeCell ref="BL2:BP7"/>
    <mergeCell ref="BQ2:DB7"/>
    <mergeCell ref="A8:BP8"/>
    <mergeCell ref="A11:DA11"/>
    <mergeCell ref="A14:F16"/>
    <mergeCell ref="G14:X16"/>
    <mergeCell ref="Y14:AV16"/>
    <mergeCell ref="AW14:BJ16"/>
    <mergeCell ref="BK14:BR16"/>
    <mergeCell ref="BS14:CZ16"/>
    <mergeCell ref="BS18:CZ18"/>
    <mergeCell ref="A17:F17"/>
    <mergeCell ref="G17:X17"/>
    <mergeCell ref="Y17:AV17"/>
    <mergeCell ref="AW17:BJ17"/>
    <mergeCell ref="BK17:BR17"/>
    <mergeCell ref="BS17:CZ17"/>
    <mergeCell ref="A18:F18"/>
    <mergeCell ref="G18:X18"/>
    <mergeCell ref="Y18:AV18"/>
    <mergeCell ref="AW18:BJ18"/>
    <mergeCell ref="BK18:BR18"/>
    <mergeCell ref="BS20:CZ20"/>
    <mergeCell ref="A19:F19"/>
    <mergeCell ref="G19:X19"/>
    <mergeCell ref="Y19:AV19"/>
    <mergeCell ref="AW19:BJ19"/>
    <mergeCell ref="BK19:BR19"/>
    <mergeCell ref="BS19:CZ19"/>
    <mergeCell ref="A20:F20"/>
    <mergeCell ref="G20:X20"/>
    <mergeCell ref="Y20:AV20"/>
    <mergeCell ref="AW20:BJ20"/>
    <mergeCell ref="BK20:BR20"/>
    <mergeCell ref="A21:X21"/>
    <mergeCell ref="Y21:AV21"/>
    <mergeCell ref="AW21:BJ21"/>
    <mergeCell ref="BK21:BR21"/>
    <mergeCell ref="BS21:CZ21"/>
  </mergeCells>
  <pageMargins left="0.78740157480314965" right="0.78740157480314965" top="1.1811023622047245"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3330-932C-4405-81C0-7E3CA321CA53}">
  <dimension ref="A1:EX27"/>
  <sheetViews>
    <sheetView view="pageBreakPreview" topLeftCell="A7" zoomScale="110" zoomScaleNormal="100" zoomScaleSheetLayoutView="110" workbookViewId="0">
      <selection activeCell="EM39" sqref="EM39"/>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20" width="0.85546875" style="56"/>
    <col min="21" max="21" width="2.140625" style="56" customWidth="1"/>
    <col min="22" max="49" width="0.85546875" style="56"/>
    <col min="50" max="50" width="0.28515625" style="56" customWidth="1"/>
    <col min="51" max="51" width="0.85546875" style="56" hidden="1" customWidth="1"/>
    <col min="52" max="142" width="0.85546875" style="56"/>
    <col min="143" max="143" width="11.5703125" style="56" customWidth="1"/>
    <col min="144" max="144" width="9.5703125" style="56" customWidth="1"/>
    <col min="145" max="145" width="10.28515625" style="56" customWidth="1"/>
    <col min="146" max="152" width="0.85546875" style="56"/>
    <col min="153" max="153" width="10.42578125" style="56" customWidth="1"/>
    <col min="154" max="154" width="19.28515625" style="56" customWidth="1"/>
    <col min="155" max="256" width="0.85546875" style="56"/>
    <col min="257" max="257" width="1.5703125" style="56" customWidth="1"/>
    <col min="258" max="258" width="0.85546875" style="56"/>
    <col min="259" max="259" width="0.42578125" style="56" customWidth="1"/>
    <col min="260" max="261" width="0" style="56" hidden="1" customWidth="1"/>
    <col min="262" max="276" width="0.85546875" style="56"/>
    <col min="277" max="277" width="2.140625" style="56" customWidth="1"/>
    <col min="278" max="305" width="0.85546875" style="56"/>
    <col min="306" max="306" width="0.28515625" style="56" customWidth="1"/>
    <col min="307" max="307" width="0" style="56" hidden="1" customWidth="1"/>
    <col min="308" max="398" width="0.85546875" style="56"/>
    <col min="399" max="399" width="10.5703125" style="56" customWidth="1"/>
    <col min="400" max="400" width="9.5703125" style="56" customWidth="1"/>
    <col min="401" max="401" width="10.28515625" style="56" customWidth="1"/>
    <col min="402" max="512" width="0.85546875" style="56"/>
    <col min="513" max="513" width="1.5703125" style="56" customWidth="1"/>
    <col min="514" max="514" width="0.85546875" style="56"/>
    <col min="515" max="515" width="0.42578125" style="56" customWidth="1"/>
    <col min="516" max="517" width="0" style="56" hidden="1" customWidth="1"/>
    <col min="518" max="532" width="0.85546875" style="56"/>
    <col min="533" max="533" width="2.140625" style="56" customWidth="1"/>
    <col min="534" max="561" width="0.85546875" style="56"/>
    <col min="562" max="562" width="0.28515625" style="56" customWidth="1"/>
    <col min="563" max="563" width="0" style="56" hidden="1" customWidth="1"/>
    <col min="564" max="654" width="0.85546875" style="56"/>
    <col min="655" max="655" width="10.5703125" style="56" customWidth="1"/>
    <col min="656" max="656" width="9.5703125" style="56" customWidth="1"/>
    <col min="657" max="657" width="10.28515625" style="56" customWidth="1"/>
    <col min="658" max="768" width="0.85546875" style="56"/>
    <col min="769" max="769" width="1.5703125" style="56" customWidth="1"/>
    <col min="770" max="770" width="0.85546875" style="56"/>
    <col min="771" max="771" width="0.42578125" style="56" customWidth="1"/>
    <col min="772" max="773" width="0" style="56" hidden="1" customWidth="1"/>
    <col min="774" max="788" width="0.85546875" style="56"/>
    <col min="789" max="789" width="2.140625" style="56" customWidth="1"/>
    <col min="790" max="817" width="0.85546875" style="56"/>
    <col min="818" max="818" width="0.28515625" style="56" customWidth="1"/>
    <col min="819" max="819" width="0" style="56" hidden="1" customWidth="1"/>
    <col min="820" max="910" width="0.85546875" style="56"/>
    <col min="911" max="911" width="10.5703125" style="56" customWidth="1"/>
    <col min="912" max="912" width="9.5703125" style="56" customWidth="1"/>
    <col min="913" max="913" width="10.28515625" style="56" customWidth="1"/>
    <col min="914" max="1024" width="0.85546875" style="56"/>
    <col min="1025" max="1025" width="1.5703125" style="56" customWidth="1"/>
    <col min="1026" max="1026" width="0.85546875" style="56"/>
    <col min="1027" max="1027" width="0.42578125" style="56" customWidth="1"/>
    <col min="1028" max="1029" width="0" style="56" hidden="1" customWidth="1"/>
    <col min="1030" max="1044" width="0.85546875" style="56"/>
    <col min="1045" max="1045" width="2.140625" style="56" customWidth="1"/>
    <col min="1046" max="1073" width="0.85546875" style="56"/>
    <col min="1074" max="1074" width="0.28515625" style="56" customWidth="1"/>
    <col min="1075" max="1075" width="0" style="56" hidden="1" customWidth="1"/>
    <col min="1076" max="1166" width="0.85546875" style="56"/>
    <col min="1167" max="1167" width="10.5703125" style="56" customWidth="1"/>
    <col min="1168" max="1168" width="9.5703125" style="56" customWidth="1"/>
    <col min="1169" max="1169" width="10.28515625" style="56" customWidth="1"/>
    <col min="1170" max="1280" width="0.85546875" style="56"/>
    <col min="1281" max="1281" width="1.5703125" style="56" customWidth="1"/>
    <col min="1282" max="1282" width="0.85546875" style="56"/>
    <col min="1283" max="1283" width="0.42578125" style="56" customWidth="1"/>
    <col min="1284" max="1285" width="0" style="56" hidden="1" customWidth="1"/>
    <col min="1286" max="1300" width="0.85546875" style="56"/>
    <col min="1301" max="1301" width="2.140625" style="56" customWidth="1"/>
    <col min="1302" max="1329" width="0.85546875" style="56"/>
    <col min="1330" max="1330" width="0.28515625" style="56" customWidth="1"/>
    <col min="1331" max="1331" width="0" style="56" hidden="1" customWidth="1"/>
    <col min="1332" max="1422" width="0.85546875" style="56"/>
    <col min="1423" max="1423" width="10.5703125" style="56" customWidth="1"/>
    <col min="1424" max="1424" width="9.5703125" style="56" customWidth="1"/>
    <col min="1425" max="1425" width="10.28515625" style="56" customWidth="1"/>
    <col min="1426" max="1536" width="0.85546875" style="56"/>
    <col min="1537" max="1537" width="1.5703125" style="56" customWidth="1"/>
    <col min="1538" max="1538" width="0.85546875" style="56"/>
    <col min="1539" max="1539" width="0.42578125" style="56" customWidth="1"/>
    <col min="1540" max="1541" width="0" style="56" hidden="1" customWidth="1"/>
    <col min="1542" max="1556" width="0.85546875" style="56"/>
    <col min="1557" max="1557" width="2.140625" style="56" customWidth="1"/>
    <col min="1558" max="1585" width="0.85546875" style="56"/>
    <col min="1586" max="1586" width="0.28515625" style="56" customWidth="1"/>
    <col min="1587" max="1587" width="0" style="56" hidden="1" customWidth="1"/>
    <col min="1588" max="1678" width="0.85546875" style="56"/>
    <col min="1679" max="1679" width="10.5703125" style="56" customWidth="1"/>
    <col min="1680" max="1680" width="9.5703125" style="56" customWidth="1"/>
    <col min="1681" max="1681" width="10.28515625" style="56" customWidth="1"/>
    <col min="1682" max="1792" width="0.85546875" style="56"/>
    <col min="1793" max="1793" width="1.5703125" style="56" customWidth="1"/>
    <col min="1794" max="1794" width="0.85546875" style="56"/>
    <col min="1795" max="1795" width="0.42578125" style="56" customWidth="1"/>
    <col min="1796" max="1797" width="0" style="56" hidden="1" customWidth="1"/>
    <col min="1798" max="1812" width="0.85546875" style="56"/>
    <col min="1813" max="1813" width="2.140625" style="56" customWidth="1"/>
    <col min="1814" max="1841" width="0.85546875" style="56"/>
    <col min="1842" max="1842" width="0.28515625" style="56" customWidth="1"/>
    <col min="1843" max="1843" width="0" style="56" hidden="1" customWidth="1"/>
    <col min="1844" max="1934" width="0.85546875" style="56"/>
    <col min="1935" max="1935" width="10.5703125" style="56" customWidth="1"/>
    <col min="1936" max="1936" width="9.5703125" style="56" customWidth="1"/>
    <col min="1937" max="1937" width="10.28515625" style="56" customWidth="1"/>
    <col min="1938" max="2048" width="0.85546875" style="56"/>
    <col min="2049" max="2049" width="1.5703125" style="56" customWidth="1"/>
    <col min="2050" max="2050" width="0.85546875" style="56"/>
    <col min="2051" max="2051" width="0.42578125" style="56" customWidth="1"/>
    <col min="2052" max="2053" width="0" style="56" hidden="1" customWidth="1"/>
    <col min="2054" max="2068" width="0.85546875" style="56"/>
    <col min="2069" max="2069" width="2.140625" style="56" customWidth="1"/>
    <col min="2070" max="2097" width="0.85546875" style="56"/>
    <col min="2098" max="2098" width="0.28515625" style="56" customWidth="1"/>
    <col min="2099" max="2099" width="0" style="56" hidden="1" customWidth="1"/>
    <col min="2100" max="2190" width="0.85546875" style="56"/>
    <col min="2191" max="2191" width="10.5703125" style="56" customWidth="1"/>
    <col min="2192" max="2192" width="9.5703125" style="56" customWidth="1"/>
    <col min="2193" max="2193" width="10.28515625" style="56" customWidth="1"/>
    <col min="2194" max="2304" width="0.85546875" style="56"/>
    <col min="2305" max="2305" width="1.5703125" style="56" customWidth="1"/>
    <col min="2306" max="2306" width="0.85546875" style="56"/>
    <col min="2307" max="2307" width="0.42578125" style="56" customWidth="1"/>
    <col min="2308" max="2309" width="0" style="56" hidden="1" customWidth="1"/>
    <col min="2310" max="2324" width="0.85546875" style="56"/>
    <col min="2325" max="2325" width="2.140625" style="56" customWidth="1"/>
    <col min="2326" max="2353" width="0.85546875" style="56"/>
    <col min="2354" max="2354" width="0.28515625" style="56" customWidth="1"/>
    <col min="2355" max="2355" width="0" style="56" hidden="1" customWidth="1"/>
    <col min="2356" max="2446" width="0.85546875" style="56"/>
    <col min="2447" max="2447" width="10.5703125" style="56" customWidth="1"/>
    <col min="2448" max="2448" width="9.5703125" style="56" customWidth="1"/>
    <col min="2449" max="2449" width="10.28515625" style="56" customWidth="1"/>
    <col min="2450" max="2560" width="0.85546875" style="56"/>
    <col min="2561" max="2561" width="1.5703125" style="56" customWidth="1"/>
    <col min="2562" max="2562" width="0.85546875" style="56"/>
    <col min="2563" max="2563" width="0.42578125" style="56" customWidth="1"/>
    <col min="2564" max="2565" width="0" style="56" hidden="1" customWidth="1"/>
    <col min="2566" max="2580" width="0.85546875" style="56"/>
    <col min="2581" max="2581" width="2.140625" style="56" customWidth="1"/>
    <col min="2582" max="2609" width="0.85546875" style="56"/>
    <col min="2610" max="2610" width="0.28515625" style="56" customWidth="1"/>
    <col min="2611" max="2611" width="0" style="56" hidden="1" customWidth="1"/>
    <col min="2612" max="2702" width="0.85546875" style="56"/>
    <col min="2703" max="2703" width="10.5703125" style="56" customWidth="1"/>
    <col min="2704" max="2704" width="9.5703125" style="56" customWidth="1"/>
    <col min="2705" max="2705" width="10.28515625" style="56" customWidth="1"/>
    <col min="2706" max="2816" width="0.85546875" style="56"/>
    <col min="2817" max="2817" width="1.5703125" style="56" customWidth="1"/>
    <col min="2818" max="2818" width="0.85546875" style="56"/>
    <col min="2819" max="2819" width="0.42578125" style="56" customWidth="1"/>
    <col min="2820" max="2821" width="0" style="56" hidden="1" customWidth="1"/>
    <col min="2822" max="2836" width="0.85546875" style="56"/>
    <col min="2837" max="2837" width="2.140625" style="56" customWidth="1"/>
    <col min="2838" max="2865" width="0.85546875" style="56"/>
    <col min="2866" max="2866" width="0.28515625" style="56" customWidth="1"/>
    <col min="2867" max="2867" width="0" style="56" hidden="1" customWidth="1"/>
    <col min="2868" max="2958" width="0.85546875" style="56"/>
    <col min="2959" max="2959" width="10.5703125" style="56" customWidth="1"/>
    <col min="2960" max="2960" width="9.5703125" style="56" customWidth="1"/>
    <col min="2961" max="2961" width="10.28515625" style="56" customWidth="1"/>
    <col min="2962" max="3072" width="0.85546875" style="56"/>
    <col min="3073" max="3073" width="1.5703125" style="56" customWidth="1"/>
    <col min="3074" max="3074" width="0.85546875" style="56"/>
    <col min="3075" max="3075" width="0.42578125" style="56" customWidth="1"/>
    <col min="3076" max="3077" width="0" style="56" hidden="1" customWidth="1"/>
    <col min="3078" max="3092" width="0.85546875" style="56"/>
    <col min="3093" max="3093" width="2.140625" style="56" customWidth="1"/>
    <col min="3094" max="3121" width="0.85546875" style="56"/>
    <col min="3122" max="3122" width="0.28515625" style="56" customWidth="1"/>
    <col min="3123" max="3123" width="0" style="56" hidden="1" customWidth="1"/>
    <col min="3124" max="3214" width="0.85546875" style="56"/>
    <col min="3215" max="3215" width="10.5703125" style="56" customWidth="1"/>
    <col min="3216" max="3216" width="9.5703125" style="56" customWidth="1"/>
    <col min="3217" max="3217" width="10.28515625" style="56" customWidth="1"/>
    <col min="3218" max="3328" width="0.85546875" style="56"/>
    <col min="3329" max="3329" width="1.5703125" style="56" customWidth="1"/>
    <col min="3330" max="3330" width="0.85546875" style="56"/>
    <col min="3331" max="3331" width="0.42578125" style="56" customWidth="1"/>
    <col min="3332" max="3333" width="0" style="56" hidden="1" customWidth="1"/>
    <col min="3334" max="3348" width="0.85546875" style="56"/>
    <col min="3349" max="3349" width="2.140625" style="56" customWidth="1"/>
    <col min="3350" max="3377" width="0.85546875" style="56"/>
    <col min="3378" max="3378" width="0.28515625" style="56" customWidth="1"/>
    <col min="3379" max="3379" width="0" style="56" hidden="1" customWidth="1"/>
    <col min="3380" max="3470" width="0.85546875" style="56"/>
    <col min="3471" max="3471" width="10.5703125" style="56" customWidth="1"/>
    <col min="3472" max="3472" width="9.5703125" style="56" customWidth="1"/>
    <col min="3473" max="3473" width="10.28515625" style="56" customWidth="1"/>
    <col min="3474" max="3584" width="0.85546875" style="56"/>
    <col min="3585" max="3585" width="1.5703125" style="56" customWidth="1"/>
    <col min="3586" max="3586" width="0.85546875" style="56"/>
    <col min="3587" max="3587" width="0.42578125" style="56" customWidth="1"/>
    <col min="3588" max="3589" width="0" style="56" hidden="1" customWidth="1"/>
    <col min="3590" max="3604" width="0.85546875" style="56"/>
    <col min="3605" max="3605" width="2.140625" style="56" customWidth="1"/>
    <col min="3606" max="3633" width="0.85546875" style="56"/>
    <col min="3634" max="3634" width="0.28515625" style="56" customWidth="1"/>
    <col min="3635" max="3635" width="0" style="56" hidden="1" customWidth="1"/>
    <col min="3636" max="3726" width="0.85546875" style="56"/>
    <col min="3727" max="3727" width="10.5703125" style="56" customWidth="1"/>
    <col min="3728" max="3728" width="9.5703125" style="56" customWidth="1"/>
    <col min="3729" max="3729" width="10.28515625" style="56" customWidth="1"/>
    <col min="3730" max="3840" width="0.85546875" style="56"/>
    <col min="3841" max="3841" width="1.5703125" style="56" customWidth="1"/>
    <col min="3842" max="3842" width="0.85546875" style="56"/>
    <col min="3843" max="3843" width="0.42578125" style="56" customWidth="1"/>
    <col min="3844" max="3845" width="0" style="56" hidden="1" customWidth="1"/>
    <col min="3846" max="3860" width="0.85546875" style="56"/>
    <col min="3861" max="3861" width="2.140625" style="56" customWidth="1"/>
    <col min="3862" max="3889" width="0.85546875" style="56"/>
    <col min="3890" max="3890" width="0.28515625" style="56" customWidth="1"/>
    <col min="3891" max="3891" width="0" style="56" hidden="1" customWidth="1"/>
    <col min="3892" max="3982" width="0.85546875" style="56"/>
    <col min="3983" max="3983" width="10.5703125" style="56" customWidth="1"/>
    <col min="3984" max="3984" width="9.5703125" style="56" customWidth="1"/>
    <col min="3985" max="3985" width="10.28515625" style="56" customWidth="1"/>
    <col min="3986" max="4096" width="0.85546875" style="56"/>
    <col min="4097" max="4097" width="1.5703125" style="56" customWidth="1"/>
    <col min="4098" max="4098" width="0.85546875" style="56"/>
    <col min="4099" max="4099" width="0.42578125" style="56" customWidth="1"/>
    <col min="4100" max="4101" width="0" style="56" hidden="1" customWidth="1"/>
    <col min="4102" max="4116" width="0.85546875" style="56"/>
    <col min="4117" max="4117" width="2.140625" style="56" customWidth="1"/>
    <col min="4118" max="4145" width="0.85546875" style="56"/>
    <col min="4146" max="4146" width="0.28515625" style="56" customWidth="1"/>
    <col min="4147" max="4147" width="0" style="56" hidden="1" customWidth="1"/>
    <col min="4148" max="4238" width="0.85546875" style="56"/>
    <col min="4239" max="4239" width="10.5703125" style="56" customWidth="1"/>
    <col min="4240" max="4240" width="9.5703125" style="56" customWidth="1"/>
    <col min="4241" max="4241" width="10.28515625" style="56" customWidth="1"/>
    <col min="4242" max="4352" width="0.85546875" style="56"/>
    <col min="4353" max="4353" width="1.5703125" style="56" customWidth="1"/>
    <col min="4354" max="4354" width="0.85546875" style="56"/>
    <col min="4355" max="4355" width="0.42578125" style="56" customWidth="1"/>
    <col min="4356" max="4357" width="0" style="56" hidden="1" customWidth="1"/>
    <col min="4358" max="4372" width="0.85546875" style="56"/>
    <col min="4373" max="4373" width="2.140625" style="56" customWidth="1"/>
    <col min="4374" max="4401" width="0.85546875" style="56"/>
    <col min="4402" max="4402" width="0.28515625" style="56" customWidth="1"/>
    <col min="4403" max="4403" width="0" style="56" hidden="1" customWidth="1"/>
    <col min="4404" max="4494" width="0.85546875" style="56"/>
    <col min="4495" max="4495" width="10.5703125" style="56" customWidth="1"/>
    <col min="4496" max="4496" width="9.5703125" style="56" customWidth="1"/>
    <col min="4497" max="4497" width="10.28515625" style="56" customWidth="1"/>
    <col min="4498" max="4608" width="0.85546875" style="56"/>
    <col min="4609" max="4609" width="1.5703125" style="56" customWidth="1"/>
    <col min="4610" max="4610" width="0.85546875" style="56"/>
    <col min="4611" max="4611" width="0.42578125" style="56" customWidth="1"/>
    <col min="4612" max="4613" width="0" style="56" hidden="1" customWidth="1"/>
    <col min="4614" max="4628" width="0.85546875" style="56"/>
    <col min="4629" max="4629" width="2.140625" style="56" customWidth="1"/>
    <col min="4630" max="4657" width="0.85546875" style="56"/>
    <col min="4658" max="4658" width="0.28515625" style="56" customWidth="1"/>
    <col min="4659" max="4659" width="0" style="56" hidden="1" customWidth="1"/>
    <col min="4660" max="4750" width="0.85546875" style="56"/>
    <col min="4751" max="4751" width="10.5703125" style="56" customWidth="1"/>
    <col min="4752" max="4752" width="9.5703125" style="56" customWidth="1"/>
    <col min="4753" max="4753" width="10.28515625" style="56" customWidth="1"/>
    <col min="4754" max="4864" width="0.85546875" style="56"/>
    <col min="4865" max="4865" width="1.5703125" style="56" customWidth="1"/>
    <col min="4866" max="4866" width="0.85546875" style="56"/>
    <col min="4867" max="4867" width="0.42578125" style="56" customWidth="1"/>
    <col min="4868" max="4869" width="0" style="56" hidden="1" customWidth="1"/>
    <col min="4870" max="4884" width="0.85546875" style="56"/>
    <col min="4885" max="4885" width="2.140625" style="56" customWidth="1"/>
    <col min="4886" max="4913" width="0.85546875" style="56"/>
    <col min="4914" max="4914" width="0.28515625" style="56" customWidth="1"/>
    <col min="4915" max="4915" width="0" style="56" hidden="1" customWidth="1"/>
    <col min="4916" max="5006" width="0.85546875" style="56"/>
    <col min="5007" max="5007" width="10.5703125" style="56" customWidth="1"/>
    <col min="5008" max="5008" width="9.5703125" style="56" customWidth="1"/>
    <col min="5009" max="5009" width="10.28515625" style="56" customWidth="1"/>
    <col min="5010" max="5120" width="0.85546875" style="56"/>
    <col min="5121" max="5121" width="1.5703125" style="56" customWidth="1"/>
    <col min="5122" max="5122" width="0.85546875" style="56"/>
    <col min="5123" max="5123" width="0.42578125" style="56" customWidth="1"/>
    <col min="5124" max="5125" width="0" style="56" hidden="1" customWidth="1"/>
    <col min="5126" max="5140" width="0.85546875" style="56"/>
    <col min="5141" max="5141" width="2.140625" style="56" customWidth="1"/>
    <col min="5142" max="5169" width="0.85546875" style="56"/>
    <col min="5170" max="5170" width="0.28515625" style="56" customWidth="1"/>
    <col min="5171" max="5171" width="0" style="56" hidden="1" customWidth="1"/>
    <col min="5172" max="5262" width="0.85546875" style="56"/>
    <col min="5263" max="5263" width="10.5703125" style="56" customWidth="1"/>
    <col min="5264" max="5264" width="9.5703125" style="56" customWidth="1"/>
    <col min="5265" max="5265" width="10.28515625" style="56" customWidth="1"/>
    <col min="5266" max="5376" width="0.85546875" style="56"/>
    <col min="5377" max="5377" width="1.5703125" style="56" customWidth="1"/>
    <col min="5378" max="5378" width="0.85546875" style="56"/>
    <col min="5379" max="5379" width="0.42578125" style="56" customWidth="1"/>
    <col min="5380" max="5381" width="0" style="56" hidden="1" customWidth="1"/>
    <col min="5382" max="5396" width="0.85546875" style="56"/>
    <col min="5397" max="5397" width="2.140625" style="56" customWidth="1"/>
    <col min="5398" max="5425" width="0.85546875" style="56"/>
    <col min="5426" max="5426" width="0.28515625" style="56" customWidth="1"/>
    <col min="5427" max="5427" width="0" style="56" hidden="1" customWidth="1"/>
    <col min="5428" max="5518" width="0.85546875" style="56"/>
    <col min="5519" max="5519" width="10.5703125" style="56" customWidth="1"/>
    <col min="5520" max="5520" width="9.5703125" style="56" customWidth="1"/>
    <col min="5521" max="5521" width="10.28515625" style="56" customWidth="1"/>
    <col min="5522" max="5632" width="0.85546875" style="56"/>
    <col min="5633" max="5633" width="1.5703125" style="56" customWidth="1"/>
    <col min="5634" max="5634" width="0.85546875" style="56"/>
    <col min="5635" max="5635" width="0.42578125" style="56" customWidth="1"/>
    <col min="5636" max="5637" width="0" style="56" hidden="1" customWidth="1"/>
    <col min="5638" max="5652" width="0.85546875" style="56"/>
    <col min="5653" max="5653" width="2.140625" style="56" customWidth="1"/>
    <col min="5654" max="5681" width="0.85546875" style="56"/>
    <col min="5682" max="5682" width="0.28515625" style="56" customWidth="1"/>
    <col min="5683" max="5683" width="0" style="56" hidden="1" customWidth="1"/>
    <col min="5684" max="5774" width="0.85546875" style="56"/>
    <col min="5775" max="5775" width="10.5703125" style="56" customWidth="1"/>
    <col min="5776" max="5776" width="9.5703125" style="56" customWidth="1"/>
    <col min="5777" max="5777" width="10.28515625" style="56" customWidth="1"/>
    <col min="5778" max="5888" width="0.85546875" style="56"/>
    <col min="5889" max="5889" width="1.5703125" style="56" customWidth="1"/>
    <col min="5890" max="5890" width="0.85546875" style="56"/>
    <col min="5891" max="5891" width="0.42578125" style="56" customWidth="1"/>
    <col min="5892" max="5893" width="0" style="56" hidden="1" customWidth="1"/>
    <col min="5894" max="5908" width="0.85546875" style="56"/>
    <col min="5909" max="5909" width="2.140625" style="56" customWidth="1"/>
    <col min="5910" max="5937" width="0.85546875" style="56"/>
    <col min="5938" max="5938" width="0.28515625" style="56" customWidth="1"/>
    <col min="5939" max="5939" width="0" style="56" hidden="1" customWidth="1"/>
    <col min="5940" max="6030" width="0.85546875" style="56"/>
    <col min="6031" max="6031" width="10.5703125" style="56" customWidth="1"/>
    <col min="6032" max="6032" width="9.5703125" style="56" customWidth="1"/>
    <col min="6033" max="6033" width="10.28515625" style="56" customWidth="1"/>
    <col min="6034" max="6144" width="0.85546875" style="56"/>
    <col min="6145" max="6145" width="1.5703125" style="56" customWidth="1"/>
    <col min="6146" max="6146" width="0.85546875" style="56"/>
    <col min="6147" max="6147" width="0.42578125" style="56" customWidth="1"/>
    <col min="6148" max="6149" width="0" style="56" hidden="1" customWidth="1"/>
    <col min="6150" max="6164" width="0.85546875" style="56"/>
    <col min="6165" max="6165" width="2.140625" style="56" customWidth="1"/>
    <col min="6166" max="6193" width="0.85546875" style="56"/>
    <col min="6194" max="6194" width="0.28515625" style="56" customWidth="1"/>
    <col min="6195" max="6195" width="0" style="56" hidden="1" customWidth="1"/>
    <col min="6196" max="6286" width="0.85546875" style="56"/>
    <col min="6287" max="6287" width="10.5703125" style="56" customWidth="1"/>
    <col min="6288" max="6288" width="9.5703125" style="56" customWidth="1"/>
    <col min="6289" max="6289" width="10.28515625" style="56" customWidth="1"/>
    <col min="6290" max="6400" width="0.85546875" style="56"/>
    <col min="6401" max="6401" width="1.5703125" style="56" customWidth="1"/>
    <col min="6402" max="6402" width="0.85546875" style="56"/>
    <col min="6403" max="6403" width="0.42578125" style="56" customWidth="1"/>
    <col min="6404" max="6405" width="0" style="56" hidden="1" customWidth="1"/>
    <col min="6406" max="6420" width="0.85546875" style="56"/>
    <col min="6421" max="6421" width="2.140625" style="56" customWidth="1"/>
    <col min="6422" max="6449" width="0.85546875" style="56"/>
    <col min="6450" max="6450" width="0.28515625" style="56" customWidth="1"/>
    <col min="6451" max="6451" width="0" style="56" hidden="1" customWidth="1"/>
    <col min="6452" max="6542" width="0.85546875" style="56"/>
    <col min="6543" max="6543" width="10.5703125" style="56" customWidth="1"/>
    <col min="6544" max="6544" width="9.5703125" style="56" customWidth="1"/>
    <col min="6545" max="6545" width="10.28515625" style="56" customWidth="1"/>
    <col min="6546" max="6656" width="0.85546875" style="56"/>
    <col min="6657" max="6657" width="1.5703125" style="56" customWidth="1"/>
    <col min="6658" max="6658" width="0.85546875" style="56"/>
    <col min="6659" max="6659" width="0.42578125" style="56" customWidth="1"/>
    <col min="6660" max="6661" width="0" style="56" hidden="1" customWidth="1"/>
    <col min="6662" max="6676" width="0.85546875" style="56"/>
    <col min="6677" max="6677" width="2.140625" style="56" customWidth="1"/>
    <col min="6678" max="6705" width="0.85546875" style="56"/>
    <col min="6706" max="6706" width="0.28515625" style="56" customWidth="1"/>
    <col min="6707" max="6707" width="0" style="56" hidden="1" customWidth="1"/>
    <col min="6708" max="6798" width="0.85546875" style="56"/>
    <col min="6799" max="6799" width="10.5703125" style="56" customWidth="1"/>
    <col min="6800" max="6800" width="9.5703125" style="56" customWidth="1"/>
    <col min="6801" max="6801" width="10.28515625" style="56" customWidth="1"/>
    <col min="6802" max="6912" width="0.85546875" style="56"/>
    <col min="6913" max="6913" width="1.5703125" style="56" customWidth="1"/>
    <col min="6914" max="6914" width="0.85546875" style="56"/>
    <col min="6915" max="6915" width="0.42578125" style="56" customWidth="1"/>
    <col min="6916" max="6917" width="0" style="56" hidden="1" customWidth="1"/>
    <col min="6918" max="6932" width="0.85546875" style="56"/>
    <col min="6933" max="6933" width="2.140625" style="56" customWidth="1"/>
    <col min="6934" max="6961" width="0.85546875" style="56"/>
    <col min="6962" max="6962" width="0.28515625" style="56" customWidth="1"/>
    <col min="6963" max="6963" width="0" style="56" hidden="1" customWidth="1"/>
    <col min="6964" max="7054" width="0.85546875" style="56"/>
    <col min="7055" max="7055" width="10.5703125" style="56" customWidth="1"/>
    <col min="7056" max="7056" width="9.5703125" style="56" customWidth="1"/>
    <col min="7057" max="7057" width="10.28515625" style="56" customWidth="1"/>
    <col min="7058" max="7168" width="0.85546875" style="56"/>
    <col min="7169" max="7169" width="1.5703125" style="56" customWidth="1"/>
    <col min="7170" max="7170" width="0.85546875" style="56"/>
    <col min="7171" max="7171" width="0.42578125" style="56" customWidth="1"/>
    <col min="7172" max="7173" width="0" style="56" hidden="1" customWidth="1"/>
    <col min="7174" max="7188" width="0.85546875" style="56"/>
    <col min="7189" max="7189" width="2.140625" style="56" customWidth="1"/>
    <col min="7190" max="7217" width="0.85546875" style="56"/>
    <col min="7218" max="7218" width="0.28515625" style="56" customWidth="1"/>
    <col min="7219" max="7219" width="0" style="56" hidden="1" customWidth="1"/>
    <col min="7220" max="7310" width="0.85546875" style="56"/>
    <col min="7311" max="7311" width="10.5703125" style="56" customWidth="1"/>
    <col min="7312" max="7312" width="9.5703125" style="56" customWidth="1"/>
    <col min="7313" max="7313" width="10.28515625" style="56" customWidth="1"/>
    <col min="7314" max="7424" width="0.85546875" style="56"/>
    <col min="7425" max="7425" width="1.5703125" style="56" customWidth="1"/>
    <col min="7426" max="7426" width="0.85546875" style="56"/>
    <col min="7427" max="7427" width="0.42578125" style="56" customWidth="1"/>
    <col min="7428" max="7429" width="0" style="56" hidden="1" customWidth="1"/>
    <col min="7430" max="7444" width="0.85546875" style="56"/>
    <col min="7445" max="7445" width="2.140625" style="56" customWidth="1"/>
    <col min="7446" max="7473" width="0.85546875" style="56"/>
    <col min="7474" max="7474" width="0.28515625" style="56" customWidth="1"/>
    <col min="7475" max="7475" width="0" style="56" hidden="1" customWidth="1"/>
    <col min="7476" max="7566" width="0.85546875" style="56"/>
    <col min="7567" max="7567" width="10.5703125" style="56" customWidth="1"/>
    <col min="7568" max="7568" width="9.5703125" style="56" customWidth="1"/>
    <col min="7569" max="7569" width="10.28515625" style="56" customWidth="1"/>
    <col min="7570" max="7680" width="0.85546875" style="56"/>
    <col min="7681" max="7681" width="1.5703125" style="56" customWidth="1"/>
    <col min="7682" max="7682" width="0.85546875" style="56"/>
    <col min="7683" max="7683" width="0.42578125" style="56" customWidth="1"/>
    <col min="7684" max="7685" width="0" style="56" hidden="1" customWidth="1"/>
    <col min="7686" max="7700" width="0.85546875" style="56"/>
    <col min="7701" max="7701" width="2.140625" style="56" customWidth="1"/>
    <col min="7702" max="7729" width="0.85546875" style="56"/>
    <col min="7730" max="7730" width="0.28515625" style="56" customWidth="1"/>
    <col min="7731" max="7731" width="0" style="56" hidden="1" customWidth="1"/>
    <col min="7732" max="7822" width="0.85546875" style="56"/>
    <col min="7823" max="7823" width="10.5703125" style="56" customWidth="1"/>
    <col min="7824" max="7824" width="9.5703125" style="56" customWidth="1"/>
    <col min="7825" max="7825" width="10.28515625" style="56" customWidth="1"/>
    <col min="7826" max="7936" width="0.85546875" style="56"/>
    <col min="7937" max="7937" width="1.5703125" style="56" customWidth="1"/>
    <col min="7938" max="7938" width="0.85546875" style="56"/>
    <col min="7939" max="7939" width="0.42578125" style="56" customWidth="1"/>
    <col min="7940" max="7941" width="0" style="56" hidden="1" customWidth="1"/>
    <col min="7942" max="7956" width="0.85546875" style="56"/>
    <col min="7957" max="7957" width="2.140625" style="56" customWidth="1"/>
    <col min="7958" max="7985" width="0.85546875" style="56"/>
    <col min="7986" max="7986" width="0.28515625" style="56" customWidth="1"/>
    <col min="7987" max="7987" width="0" style="56" hidden="1" customWidth="1"/>
    <col min="7988" max="8078" width="0.85546875" style="56"/>
    <col min="8079" max="8079" width="10.5703125" style="56" customWidth="1"/>
    <col min="8080" max="8080" width="9.5703125" style="56" customWidth="1"/>
    <col min="8081" max="8081" width="10.28515625" style="56" customWidth="1"/>
    <col min="8082" max="8192" width="0.85546875" style="56"/>
    <col min="8193" max="8193" width="1.5703125" style="56" customWidth="1"/>
    <col min="8194" max="8194" width="0.85546875" style="56"/>
    <col min="8195" max="8195" width="0.42578125" style="56" customWidth="1"/>
    <col min="8196" max="8197" width="0" style="56" hidden="1" customWidth="1"/>
    <col min="8198" max="8212" width="0.85546875" style="56"/>
    <col min="8213" max="8213" width="2.140625" style="56" customWidth="1"/>
    <col min="8214" max="8241" width="0.85546875" style="56"/>
    <col min="8242" max="8242" width="0.28515625" style="56" customWidth="1"/>
    <col min="8243" max="8243" width="0" style="56" hidden="1" customWidth="1"/>
    <col min="8244" max="8334" width="0.85546875" style="56"/>
    <col min="8335" max="8335" width="10.5703125" style="56" customWidth="1"/>
    <col min="8336" max="8336" width="9.5703125" style="56" customWidth="1"/>
    <col min="8337" max="8337" width="10.28515625" style="56" customWidth="1"/>
    <col min="8338" max="8448" width="0.85546875" style="56"/>
    <col min="8449" max="8449" width="1.5703125" style="56" customWidth="1"/>
    <col min="8450" max="8450" width="0.85546875" style="56"/>
    <col min="8451" max="8451" width="0.42578125" style="56" customWidth="1"/>
    <col min="8452" max="8453" width="0" style="56" hidden="1" customWidth="1"/>
    <col min="8454" max="8468" width="0.85546875" style="56"/>
    <col min="8469" max="8469" width="2.140625" style="56" customWidth="1"/>
    <col min="8470" max="8497" width="0.85546875" style="56"/>
    <col min="8498" max="8498" width="0.28515625" style="56" customWidth="1"/>
    <col min="8499" max="8499" width="0" style="56" hidden="1" customWidth="1"/>
    <col min="8500" max="8590" width="0.85546875" style="56"/>
    <col min="8591" max="8591" width="10.5703125" style="56" customWidth="1"/>
    <col min="8592" max="8592" width="9.5703125" style="56" customWidth="1"/>
    <col min="8593" max="8593" width="10.28515625" style="56" customWidth="1"/>
    <col min="8594" max="8704" width="0.85546875" style="56"/>
    <col min="8705" max="8705" width="1.5703125" style="56" customWidth="1"/>
    <col min="8706" max="8706" width="0.85546875" style="56"/>
    <col min="8707" max="8707" width="0.42578125" style="56" customWidth="1"/>
    <col min="8708" max="8709" width="0" style="56" hidden="1" customWidth="1"/>
    <col min="8710" max="8724" width="0.85546875" style="56"/>
    <col min="8725" max="8725" width="2.140625" style="56" customWidth="1"/>
    <col min="8726" max="8753" width="0.85546875" style="56"/>
    <col min="8754" max="8754" width="0.28515625" style="56" customWidth="1"/>
    <col min="8755" max="8755" width="0" style="56" hidden="1" customWidth="1"/>
    <col min="8756" max="8846" width="0.85546875" style="56"/>
    <col min="8847" max="8847" width="10.5703125" style="56" customWidth="1"/>
    <col min="8848" max="8848" width="9.5703125" style="56" customWidth="1"/>
    <col min="8849" max="8849" width="10.28515625" style="56" customWidth="1"/>
    <col min="8850" max="8960" width="0.85546875" style="56"/>
    <col min="8961" max="8961" width="1.5703125" style="56" customWidth="1"/>
    <col min="8962" max="8962" width="0.85546875" style="56"/>
    <col min="8963" max="8963" width="0.42578125" style="56" customWidth="1"/>
    <col min="8964" max="8965" width="0" style="56" hidden="1" customWidth="1"/>
    <col min="8966" max="8980" width="0.85546875" style="56"/>
    <col min="8981" max="8981" width="2.140625" style="56" customWidth="1"/>
    <col min="8982" max="9009" width="0.85546875" style="56"/>
    <col min="9010" max="9010" width="0.28515625" style="56" customWidth="1"/>
    <col min="9011" max="9011" width="0" style="56" hidden="1" customWidth="1"/>
    <col min="9012" max="9102" width="0.85546875" style="56"/>
    <col min="9103" max="9103" width="10.5703125" style="56" customWidth="1"/>
    <col min="9104" max="9104" width="9.5703125" style="56" customWidth="1"/>
    <col min="9105" max="9105" width="10.28515625" style="56" customWidth="1"/>
    <col min="9106" max="9216" width="0.85546875" style="56"/>
    <col min="9217" max="9217" width="1.5703125" style="56" customWidth="1"/>
    <col min="9218" max="9218" width="0.85546875" style="56"/>
    <col min="9219" max="9219" width="0.42578125" style="56" customWidth="1"/>
    <col min="9220" max="9221" width="0" style="56" hidden="1" customWidth="1"/>
    <col min="9222" max="9236" width="0.85546875" style="56"/>
    <col min="9237" max="9237" width="2.140625" style="56" customWidth="1"/>
    <col min="9238" max="9265" width="0.85546875" style="56"/>
    <col min="9266" max="9266" width="0.28515625" style="56" customWidth="1"/>
    <col min="9267" max="9267" width="0" style="56" hidden="1" customWidth="1"/>
    <col min="9268" max="9358" width="0.85546875" style="56"/>
    <col min="9359" max="9359" width="10.5703125" style="56" customWidth="1"/>
    <col min="9360" max="9360" width="9.5703125" style="56" customWidth="1"/>
    <col min="9361" max="9361" width="10.28515625" style="56" customWidth="1"/>
    <col min="9362" max="9472" width="0.85546875" style="56"/>
    <col min="9473" max="9473" width="1.5703125" style="56" customWidth="1"/>
    <col min="9474" max="9474" width="0.85546875" style="56"/>
    <col min="9475" max="9475" width="0.42578125" style="56" customWidth="1"/>
    <col min="9476" max="9477" width="0" style="56" hidden="1" customWidth="1"/>
    <col min="9478" max="9492" width="0.85546875" style="56"/>
    <col min="9493" max="9493" width="2.140625" style="56" customWidth="1"/>
    <col min="9494" max="9521" width="0.85546875" style="56"/>
    <col min="9522" max="9522" width="0.28515625" style="56" customWidth="1"/>
    <col min="9523" max="9523" width="0" style="56" hidden="1" customWidth="1"/>
    <col min="9524" max="9614" width="0.85546875" style="56"/>
    <col min="9615" max="9615" width="10.5703125" style="56" customWidth="1"/>
    <col min="9616" max="9616" width="9.5703125" style="56" customWidth="1"/>
    <col min="9617" max="9617" width="10.28515625" style="56" customWidth="1"/>
    <col min="9618" max="9728" width="0.85546875" style="56"/>
    <col min="9729" max="9729" width="1.5703125" style="56" customWidth="1"/>
    <col min="9730" max="9730" width="0.85546875" style="56"/>
    <col min="9731" max="9731" width="0.42578125" style="56" customWidth="1"/>
    <col min="9732" max="9733" width="0" style="56" hidden="1" customWidth="1"/>
    <col min="9734" max="9748" width="0.85546875" style="56"/>
    <col min="9749" max="9749" width="2.140625" style="56" customWidth="1"/>
    <col min="9750" max="9777" width="0.85546875" style="56"/>
    <col min="9778" max="9778" width="0.28515625" style="56" customWidth="1"/>
    <col min="9779" max="9779" width="0" style="56" hidden="1" customWidth="1"/>
    <col min="9780" max="9870" width="0.85546875" style="56"/>
    <col min="9871" max="9871" width="10.5703125" style="56" customWidth="1"/>
    <col min="9872" max="9872" width="9.5703125" style="56" customWidth="1"/>
    <col min="9873" max="9873" width="10.28515625" style="56" customWidth="1"/>
    <col min="9874" max="9984" width="0.85546875" style="56"/>
    <col min="9985" max="9985" width="1.5703125" style="56" customWidth="1"/>
    <col min="9986" max="9986" width="0.85546875" style="56"/>
    <col min="9987" max="9987" width="0.42578125" style="56" customWidth="1"/>
    <col min="9988" max="9989" width="0" style="56" hidden="1" customWidth="1"/>
    <col min="9990" max="10004" width="0.85546875" style="56"/>
    <col min="10005" max="10005" width="2.140625" style="56" customWidth="1"/>
    <col min="10006" max="10033" width="0.85546875" style="56"/>
    <col min="10034" max="10034" width="0.28515625" style="56" customWidth="1"/>
    <col min="10035" max="10035" width="0" style="56" hidden="1" customWidth="1"/>
    <col min="10036" max="10126" width="0.85546875" style="56"/>
    <col min="10127" max="10127" width="10.5703125" style="56" customWidth="1"/>
    <col min="10128" max="10128" width="9.5703125" style="56" customWidth="1"/>
    <col min="10129" max="10129" width="10.28515625" style="56" customWidth="1"/>
    <col min="10130" max="10240" width="0.85546875" style="56"/>
    <col min="10241" max="10241" width="1.5703125" style="56" customWidth="1"/>
    <col min="10242" max="10242" width="0.85546875" style="56"/>
    <col min="10243" max="10243" width="0.42578125" style="56" customWidth="1"/>
    <col min="10244" max="10245" width="0" style="56" hidden="1" customWidth="1"/>
    <col min="10246" max="10260" width="0.85546875" style="56"/>
    <col min="10261" max="10261" width="2.140625" style="56" customWidth="1"/>
    <col min="10262" max="10289" width="0.85546875" style="56"/>
    <col min="10290" max="10290" width="0.28515625" style="56" customWidth="1"/>
    <col min="10291" max="10291" width="0" style="56" hidden="1" customWidth="1"/>
    <col min="10292" max="10382" width="0.85546875" style="56"/>
    <col min="10383" max="10383" width="10.5703125" style="56" customWidth="1"/>
    <col min="10384" max="10384" width="9.5703125" style="56" customWidth="1"/>
    <col min="10385" max="10385" width="10.28515625" style="56" customWidth="1"/>
    <col min="10386" max="10496" width="0.85546875" style="56"/>
    <col min="10497" max="10497" width="1.5703125" style="56" customWidth="1"/>
    <col min="10498" max="10498" width="0.85546875" style="56"/>
    <col min="10499" max="10499" width="0.42578125" style="56" customWidth="1"/>
    <col min="10500" max="10501" width="0" style="56" hidden="1" customWidth="1"/>
    <col min="10502" max="10516" width="0.85546875" style="56"/>
    <col min="10517" max="10517" width="2.140625" style="56" customWidth="1"/>
    <col min="10518" max="10545" width="0.85546875" style="56"/>
    <col min="10546" max="10546" width="0.28515625" style="56" customWidth="1"/>
    <col min="10547" max="10547" width="0" style="56" hidden="1" customWidth="1"/>
    <col min="10548" max="10638" width="0.85546875" style="56"/>
    <col min="10639" max="10639" width="10.5703125" style="56" customWidth="1"/>
    <col min="10640" max="10640" width="9.5703125" style="56" customWidth="1"/>
    <col min="10641" max="10641" width="10.28515625" style="56" customWidth="1"/>
    <col min="10642" max="10752" width="0.85546875" style="56"/>
    <col min="10753" max="10753" width="1.5703125" style="56" customWidth="1"/>
    <col min="10754" max="10754" width="0.85546875" style="56"/>
    <col min="10755" max="10755" width="0.42578125" style="56" customWidth="1"/>
    <col min="10756" max="10757" width="0" style="56" hidden="1" customWidth="1"/>
    <col min="10758" max="10772" width="0.85546875" style="56"/>
    <col min="10773" max="10773" width="2.140625" style="56" customWidth="1"/>
    <col min="10774" max="10801" width="0.85546875" style="56"/>
    <col min="10802" max="10802" width="0.28515625" style="56" customWidth="1"/>
    <col min="10803" max="10803" width="0" style="56" hidden="1" customWidth="1"/>
    <col min="10804" max="10894" width="0.85546875" style="56"/>
    <col min="10895" max="10895" width="10.5703125" style="56" customWidth="1"/>
    <col min="10896" max="10896" width="9.5703125" style="56" customWidth="1"/>
    <col min="10897" max="10897" width="10.28515625" style="56" customWidth="1"/>
    <col min="10898" max="11008" width="0.85546875" style="56"/>
    <col min="11009" max="11009" width="1.5703125" style="56" customWidth="1"/>
    <col min="11010" max="11010" width="0.85546875" style="56"/>
    <col min="11011" max="11011" width="0.42578125" style="56" customWidth="1"/>
    <col min="11012" max="11013" width="0" style="56" hidden="1" customWidth="1"/>
    <col min="11014" max="11028" width="0.85546875" style="56"/>
    <col min="11029" max="11029" width="2.140625" style="56" customWidth="1"/>
    <col min="11030" max="11057" width="0.85546875" style="56"/>
    <col min="11058" max="11058" width="0.28515625" style="56" customWidth="1"/>
    <col min="11059" max="11059" width="0" style="56" hidden="1" customWidth="1"/>
    <col min="11060" max="11150" width="0.85546875" style="56"/>
    <col min="11151" max="11151" width="10.5703125" style="56" customWidth="1"/>
    <col min="11152" max="11152" width="9.5703125" style="56" customWidth="1"/>
    <col min="11153" max="11153" width="10.28515625" style="56" customWidth="1"/>
    <col min="11154" max="11264" width="0.85546875" style="56"/>
    <col min="11265" max="11265" width="1.5703125" style="56" customWidth="1"/>
    <col min="11266" max="11266" width="0.85546875" style="56"/>
    <col min="11267" max="11267" width="0.42578125" style="56" customWidth="1"/>
    <col min="11268" max="11269" width="0" style="56" hidden="1" customWidth="1"/>
    <col min="11270" max="11284" width="0.85546875" style="56"/>
    <col min="11285" max="11285" width="2.140625" style="56" customWidth="1"/>
    <col min="11286" max="11313" width="0.85546875" style="56"/>
    <col min="11314" max="11314" width="0.28515625" style="56" customWidth="1"/>
    <col min="11315" max="11315" width="0" style="56" hidden="1" customWidth="1"/>
    <col min="11316" max="11406" width="0.85546875" style="56"/>
    <col min="11407" max="11407" width="10.5703125" style="56" customWidth="1"/>
    <col min="11408" max="11408" width="9.5703125" style="56" customWidth="1"/>
    <col min="11409" max="11409" width="10.28515625" style="56" customWidth="1"/>
    <col min="11410" max="11520" width="0.85546875" style="56"/>
    <col min="11521" max="11521" width="1.5703125" style="56" customWidth="1"/>
    <col min="11522" max="11522" width="0.85546875" style="56"/>
    <col min="11523" max="11523" width="0.42578125" style="56" customWidth="1"/>
    <col min="11524" max="11525" width="0" style="56" hidden="1" customWidth="1"/>
    <col min="11526" max="11540" width="0.85546875" style="56"/>
    <col min="11541" max="11541" width="2.140625" style="56" customWidth="1"/>
    <col min="11542" max="11569" width="0.85546875" style="56"/>
    <col min="11570" max="11570" width="0.28515625" style="56" customWidth="1"/>
    <col min="11571" max="11571" width="0" style="56" hidden="1" customWidth="1"/>
    <col min="11572" max="11662" width="0.85546875" style="56"/>
    <col min="11663" max="11663" width="10.5703125" style="56" customWidth="1"/>
    <col min="11664" max="11664" width="9.5703125" style="56" customWidth="1"/>
    <col min="11665" max="11665" width="10.28515625" style="56" customWidth="1"/>
    <col min="11666" max="11776" width="0.85546875" style="56"/>
    <col min="11777" max="11777" width="1.5703125" style="56" customWidth="1"/>
    <col min="11778" max="11778" width="0.85546875" style="56"/>
    <col min="11779" max="11779" width="0.42578125" style="56" customWidth="1"/>
    <col min="11780" max="11781" width="0" style="56" hidden="1" customWidth="1"/>
    <col min="11782" max="11796" width="0.85546875" style="56"/>
    <col min="11797" max="11797" width="2.140625" style="56" customWidth="1"/>
    <col min="11798" max="11825" width="0.85546875" style="56"/>
    <col min="11826" max="11826" width="0.28515625" style="56" customWidth="1"/>
    <col min="11827" max="11827" width="0" style="56" hidden="1" customWidth="1"/>
    <col min="11828" max="11918" width="0.85546875" style="56"/>
    <col min="11919" max="11919" width="10.5703125" style="56" customWidth="1"/>
    <col min="11920" max="11920" width="9.5703125" style="56" customWidth="1"/>
    <col min="11921" max="11921" width="10.28515625" style="56" customWidth="1"/>
    <col min="11922" max="12032" width="0.85546875" style="56"/>
    <col min="12033" max="12033" width="1.5703125" style="56" customWidth="1"/>
    <col min="12034" max="12034" width="0.85546875" style="56"/>
    <col min="12035" max="12035" width="0.42578125" style="56" customWidth="1"/>
    <col min="12036" max="12037" width="0" style="56" hidden="1" customWidth="1"/>
    <col min="12038" max="12052" width="0.85546875" style="56"/>
    <col min="12053" max="12053" width="2.140625" style="56" customWidth="1"/>
    <col min="12054" max="12081" width="0.85546875" style="56"/>
    <col min="12082" max="12082" width="0.28515625" style="56" customWidth="1"/>
    <col min="12083" max="12083" width="0" style="56" hidden="1" customWidth="1"/>
    <col min="12084" max="12174" width="0.85546875" style="56"/>
    <col min="12175" max="12175" width="10.5703125" style="56" customWidth="1"/>
    <col min="12176" max="12176" width="9.5703125" style="56" customWidth="1"/>
    <col min="12177" max="12177" width="10.28515625" style="56" customWidth="1"/>
    <col min="12178" max="12288" width="0.85546875" style="56"/>
    <col min="12289" max="12289" width="1.5703125" style="56" customWidth="1"/>
    <col min="12290" max="12290" width="0.85546875" style="56"/>
    <col min="12291" max="12291" width="0.42578125" style="56" customWidth="1"/>
    <col min="12292" max="12293" width="0" style="56" hidden="1" customWidth="1"/>
    <col min="12294" max="12308" width="0.85546875" style="56"/>
    <col min="12309" max="12309" width="2.140625" style="56" customWidth="1"/>
    <col min="12310" max="12337" width="0.85546875" style="56"/>
    <col min="12338" max="12338" width="0.28515625" style="56" customWidth="1"/>
    <col min="12339" max="12339" width="0" style="56" hidden="1" customWidth="1"/>
    <col min="12340" max="12430" width="0.85546875" style="56"/>
    <col min="12431" max="12431" width="10.5703125" style="56" customWidth="1"/>
    <col min="12432" max="12432" width="9.5703125" style="56" customWidth="1"/>
    <col min="12433" max="12433" width="10.28515625" style="56" customWidth="1"/>
    <col min="12434" max="12544" width="0.85546875" style="56"/>
    <col min="12545" max="12545" width="1.5703125" style="56" customWidth="1"/>
    <col min="12546" max="12546" width="0.85546875" style="56"/>
    <col min="12547" max="12547" width="0.42578125" style="56" customWidth="1"/>
    <col min="12548" max="12549" width="0" style="56" hidden="1" customWidth="1"/>
    <col min="12550" max="12564" width="0.85546875" style="56"/>
    <col min="12565" max="12565" width="2.140625" style="56" customWidth="1"/>
    <col min="12566" max="12593" width="0.85546875" style="56"/>
    <col min="12594" max="12594" width="0.28515625" style="56" customWidth="1"/>
    <col min="12595" max="12595" width="0" style="56" hidden="1" customWidth="1"/>
    <col min="12596" max="12686" width="0.85546875" style="56"/>
    <col min="12687" max="12687" width="10.5703125" style="56" customWidth="1"/>
    <col min="12688" max="12688" width="9.5703125" style="56" customWidth="1"/>
    <col min="12689" max="12689" width="10.28515625" style="56" customWidth="1"/>
    <col min="12690" max="12800" width="0.85546875" style="56"/>
    <col min="12801" max="12801" width="1.5703125" style="56" customWidth="1"/>
    <col min="12802" max="12802" width="0.85546875" style="56"/>
    <col min="12803" max="12803" width="0.42578125" style="56" customWidth="1"/>
    <col min="12804" max="12805" width="0" style="56" hidden="1" customWidth="1"/>
    <col min="12806" max="12820" width="0.85546875" style="56"/>
    <col min="12821" max="12821" width="2.140625" style="56" customWidth="1"/>
    <col min="12822" max="12849" width="0.85546875" style="56"/>
    <col min="12850" max="12850" width="0.28515625" style="56" customWidth="1"/>
    <col min="12851" max="12851" width="0" style="56" hidden="1" customWidth="1"/>
    <col min="12852" max="12942" width="0.85546875" style="56"/>
    <col min="12943" max="12943" width="10.5703125" style="56" customWidth="1"/>
    <col min="12944" max="12944" width="9.5703125" style="56" customWidth="1"/>
    <col min="12945" max="12945" width="10.28515625" style="56" customWidth="1"/>
    <col min="12946" max="13056" width="0.85546875" style="56"/>
    <col min="13057" max="13057" width="1.5703125" style="56" customWidth="1"/>
    <col min="13058" max="13058" width="0.85546875" style="56"/>
    <col min="13059" max="13059" width="0.42578125" style="56" customWidth="1"/>
    <col min="13060" max="13061" width="0" style="56" hidden="1" customWidth="1"/>
    <col min="13062" max="13076" width="0.85546875" style="56"/>
    <col min="13077" max="13077" width="2.140625" style="56" customWidth="1"/>
    <col min="13078" max="13105" width="0.85546875" style="56"/>
    <col min="13106" max="13106" width="0.28515625" style="56" customWidth="1"/>
    <col min="13107" max="13107" width="0" style="56" hidden="1" customWidth="1"/>
    <col min="13108" max="13198" width="0.85546875" style="56"/>
    <col min="13199" max="13199" width="10.5703125" style="56" customWidth="1"/>
    <col min="13200" max="13200" width="9.5703125" style="56" customWidth="1"/>
    <col min="13201" max="13201" width="10.28515625" style="56" customWidth="1"/>
    <col min="13202" max="13312" width="0.85546875" style="56"/>
    <col min="13313" max="13313" width="1.5703125" style="56" customWidth="1"/>
    <col min="13314" max="13314" width="0.85546875" style="56"/>
    <col min="13315" max="13315" width="0.42578125" style="56" customWidth="1"/>
    <col min="13316" max="13317" width="0" style="56" hidden="1" customWidth="1"/>
    <col min="13318" max="13332" width="0.85546875" style="56"/>
    <col min="13333" max="13333" width="2.140625" style="56" customWidth="1"/>
    <col min="13334" max="13361" width="0.85546875" style="56"/>
    <col min="13362" max="13362" width="0.28515625" style="56" customWidth="1"/>
    <col min="13363" max="13363" width="0" style="56" hidden="1" customWidth="1"/>
    <col min="13364" max="13454" width="0.85546875" style="56"/>
    <col min="13455" max="13455" width="10.5703125" style="56" customWidth="1"/>
    <col min="13456" max="13456" width="9.5703125" style="56" customWidth="1"/>
    <col min="13457" max="13457" width="10.28515625" style="56" customWidth="1"/>
    <col min="13458" max="13568" width="0.85546875" style="56"/>
    <col min="13569" max="13569" width="1.5703125" style="56" customWidth="1"/>
    <col min="13570" max="13570" width="0.85546875" style="56"/>
    <col min="13571" max="13571" width="0.42578125" style="56" customWidth="1"/>
    <col min="13572" max="13573" width="0" style="56" hidden="1" customWidth="1"/>
    <col min="13574" max="13588" width="0.85546875" style="56"/>
    <col min="13589" max="13589" width="2.140625" style="56" customWidth="1"/>
    <col min="13590" max="13617" width="0.85546875" style="56"/>
    <col min="13618" max="13618" width="0.28515625" style="56" customWidth="1"/>
    <col min="13619" max="13619" width="0" style="56" hidden="1" customWidth="1"/>
    <col min="13620" max="13710" width="0.85546875" style="56"/>
    <col min="13711" max="13711" width="10.5703125" style="56" customWidth="1"/>
    <col min="13712" max="13712" width="9.5703125" style="56" customWidth="1"/>
    <col min="13713" max="13713" width="10.28515625" style="56" customWidth="1"/>
    <col min="13714" max="13824" width="0.85546875" style="56"/>
    <col min="13825" max="13825" width="1.5703125" style="56" customWidth="1"/>
    <col min="13826" max="13826" width="0.85546875" style="56"/>
    <col min="13827" max="13827" width="0.42578125" style="56" customWidth="1"/>
    <col min="13828" max="13829" width="0" style="56" hidden="1" customWidth="1"/>
    <col min="13830" max="13844" width="0.85546875" style="56"/>
    <col min="13845" max="13845" width="2.140625" style="56" customWidth="1"/>
    <col min="13846" max="13873" width="0.85546875" style="56"/>
    <col min="13874" max="13874" width="0.28515625" style="56" customWidth="1"/>
    <col min="13875" max="13875" width="0" style="56" hidden="1" customWidth="1"/>
    <col min="13876" max="13966" width="0.85546875" style="56"/>
    <col min="13967" max="13967" width="10.5703125" style="56" customWidth="1"/>
    <col min="13968" max="13968" width="9.5703125" style="56" customWidth="1"/>
    <col min="13969" max="13969" width="10.28515625" style="56" customWidth="1"/>
    <col min="13970" max="14080" width="0.85546875" style="56"/>
    <col min="14081" max="14081" width="1.5703125" style="56" customWidth="1"/>
    <col min="14082" max="14082" width="0.85546875" style="56"/>
    <col min="14083" max="14083" width="0.42578125" style="56" customWidth="1"/>
    <col min="14084" max="14085" width="0" style="56" hidden="1" customWidth="1"/>
    <col min="14086" max="14100" width="0.85546875" style="56"/>
    <col min="14101" max="14101" width="2.140625" style="56" customWidth="1"/>
    <col min="14102" max="14129" width="0.85546875" style="56"/>
    <col min="14130" max="14130" width="0.28515625" style="56" customWidth="1"/>
    <col min="14131" max="14131" width="0" style="56" hidden="1" customWidth="1"/>
    <col min="14132" max="14222" width="0.85546875" style="56"/>
    <col min="14223" max="14223" width="10.5703125" style="56" customWidth="1"/>
    <col min="14224" max="14224" width="9.5703125" style="56" customWidth="1"/>
    <col min="14225" max="14225" width="10.28515625" style="56" customWidth="1"/>
    <col min="14226" max="14336" width="0.85546875" style="56"/>
    <col min="14337" max="14337" width="1.5703125" style="56" customWidth="1"/>
    <col min="14338" max="14338" width="0.85546875" style="56"/>
    <col min="14339" max="14339" width="0.42578125" style="56" customWidth="1"/>
    <col min="14340" max="14341" width="0" style="56" hidden="1" customWidth="1"/>
    <col min="14342" max="14356" width="0.85546875" style="56"/>
    <col min="14357" max="14357" width="2.140625" style="56" customWidth="1"/>
    <col min="14358" max="14385" width="0.85546875" style="56"/>
    <col min="14386" max="14386" width="0.28515625" style="56" customWidth="1"/>
    <col min="14387" max="14387" width="0" style="56" hidden="1" customWidth="1"/>
    <col min="14388" max="14478" width="0.85546875" style="56"/>
    <col min="14479" max="14479" width="10.5703125" style="56" customWidth="1"/>
    <col min="14480" max="14480" width="9.5703125" style="56" customWidth="1"/>
    <col min="14481" max="14481" width="10.28515625" style="56" customWidth="1"/>
    <col min="14482" max="14592" width="0.85546875" style="56"/>
    <col min="14593" max="14593" width="1.5703125" style="56" customWidth="1"/>
    <col min="14594" max="14594" width="0.85546875" style="56"/>
    <col min="14595" max="14595" width="0.42578125" style="56" customWidth="1"/>
    <col min="14596" max="14597" width="0" style="56" hidden="1" customWidth="1"/>
    <col min="14598" max="14612" width="0.85546875" style="56"/>
    <col min="14613" max="14613" width="2.140625" style="56" customWidth="1"/>
    <col min="14614" max="14641" width="0.85546875" style="56"/>
    <col min="14642" max="14642" width="0.28515625" style="56" customWidth="1"/>
    <col min="14643" max="14643" width="0" style="56" hidden="1" customWidth="1"/>
    <col min="14644" max="14734" width="0.85546875" style="56"/>
    <col min="14735" max="14735" width="10.5703125" style="56" customWidth="1"/>
    <col min="14736" max="14736" width="9.5703125" style="56" customWidth="1"/>
    <col min="14737" max="14737" width="10.28515625" style="56" customWidth="1"/>
    <col min="14738" max="14848" width="0.85546875" style="56"/>
    <col min="14849" max="14849" width="1.5703125" style="56" customWidth="1"/>
    <col min="14850" max="14850" width="0.85546875" style="56"/>
    <col min="14851" max="14851" width="0.42578125" style="56" customWidth="1"/>
    <col min="14852" max="14853" width="0" style="56" hidden="1" customWidth="1"/>
    <col min="14854" max="14868" width="0.85546875" style="56"/>
    <col min="14869" max="14869" width="2.140625" style="56" customWidth="1"/>
    <col min="14870" max="14897" width="0.85546875" style="56"/>
    <col min="14898" max="14898" width="0.28515625" style="56" customWidth="1"/>
    <col min="14899" max="14899" width="0" style="56" hidden="1" customWidth="1"/>
    <col min="14900" max="14990" width="0.85546875" style="56"/>
    <col min="14991" max="14991" width="10.5703125" style="56" customWidth="1"/>
    <col min="14992" max="14992" width="9.5703125" style="56" customWidth="1"/>
    <col min="14993" max="14993" width="10.28515625" style="56" customWidth="1"/>
    <col min="14994" max="15104" width="0.85546875" style="56"/>
    <col min="15105" max="15105" width="1.5703125" style="56" customWidth="1"/>
    <col min="15106" max="15106" width="0.85546875" style="56"/>
    <col min="15107" max="15107" width="0.42578125" style="56" customWidth="1"/>
    <col min="15108" max="15109" width="0" style="56" hidden="1" customWidth="1"/>
    <col min="15110" max="15124" width="0.85546875" style="56"/>
    <col min="15125" max="15125" width="2.140625" style="56" customWidth="1"/>
    <col min="15126" max="15153" width="0.85546875" style="56"/>
    <col min="15154" max="15154" width="0.28515625" style="56" customWidth="1"/>
    <col min="15155" max="15155" width="0" style="56" hidden="1" customWidth="1"/>
    <col min="15156" max="15246" width="0.85546875" style="56"/>
    <col min="15247" max="15247" width="10.5703125" style="56" customWidth="1"/>
    <col min="15248" max="15248" width="9.5703125" style="56" customWidth="1"/>
    <col min="15249" max="15249" width="10.28515625" style="56" customWidth="1"/>
    <col min="15250" max="15360" width="0.85546875" style="56"/>
    <col min="15361" max="15361" width="1.5703125" style="56" customWidth="1"/>
    <col min="15362" max="15362" width="0.85546875" style="56"/>
    <col min="15363" max="15363" width="0.42578125" style="56" customWidth="1"/>
    <col min="15364" max="15365" width="0" style="56" hidden="1" customWidth="1"/>
    <col min="15366" max="15380" width="0.85546875" style="56"/>
    <col min="15381" max="15381" width="2.140625" style="56" customWidth="1"/>
    <col min="15382" max="15409" width="0.85546875" style="56"/>
    <col min="15410" max="15410" width="0.28515625" style="56" customWidth="1"/>
    <col min="15411" max="15411" width="0" style="56" hidden="1" customWidth="1"/>
    <col min="15412" max="15502" width="0.85546875" style="56"/>
    <col min="15503" max="15503" width="10.5703125" style="56" customWidth="1"/>
    <col min="15504" max="15504" width="9.5703125" style="56" customWidth="1"/>
    <col min="15505" max="15505" width="10.28515625" style="56" customWidth="1"/>
    <col min="15506" max="15616" width="0.85546875" style="56"/>
    <col min="15617" max="15617" width="1.5703125" style="56" customWidth="1"/>
    <col min="15618" max="15618" width="0.85546875" style="56"/>
    <col min="15619" max="15619" width="0.42578125" style="56" customWidth="1"/>
    <col min="15620" max="15621" width="0" style="56" hidden="1" customWidth="1"/>
    <col min="15622" max="15636" width="0.85546875" style="56"/>
    <col min="15637" max="15637" width="2.140625" style="56" customWidth="1"/>
    <col min="15638" max="15665" width="0.85546875" style="56"/>
    <col min="15666" max="15666" width="0.28515625" style="56" customWidth="1"/>
    <col min="15667" max="15667" width="0" style="56" hidden="1" customWidth="1"/>
    <col min="15668" max="15758" width="0.85546875" style="56"/>
    <col min="15759" max="15759" width="10.5703125" style="56" customWidth="1"/>
    <col min="15760" max="15760" width="9.5703125" style="56" customWidth="1"/>
    <col min="15761" max="15761" width="10.28515625" style="56" customWidth="1"/>
    <col min="15762" max="15872" width="0.85546875" style="56"/>
    <col min="15873" max="15873" width="1.5703125" style="56" customWidth="1"/>
    <col min="15874" max="15874" width="0.85546875" style="56"/>
    <col min="15875" max="15875" width="0.42578125" style="56" customWidth="1"/>
    <col min="15876" max="15877" width="0" style="56" hidden="1" customWidth="1"/>
    <col min="15878" max="15892" width="0.85546875" style="56"/>
    <col min="15893" max="15893" width="2.140625" style="56" customWidth="1"/>
    <col min="15894" max="15921" width="0.85546875" style="56"/>
    <col min="15922" max="15922" width="0.28515625" style="56" customWidth="1"/>
    <col min="15923" max="15923" width="0" style="56" hidden="1" customWidth="1"/>
    <col min="15924" max="16014" width="0.85546875" style="56"/>
    <col min="16015" max="16015" width="10.5703125" style="56" customWidth="1"/>
    <col min="16016" max="16016" width="9.5703125" style="56" customWidth="1"/>
    <col min="16017" max="16017" width="10.28515625" style="56" customWidth="1"/>
    <col min="16018" max="16128" width="0.85546875" style="56"/>
    <col min="16129" max="16129" width="1.5703125" style="56" customWidth="1"/>
    <col min="16130" max="16130" width="0.85546875" style="56"/>
    <col min="16131" max="16131" width="0.42578125" style="56" customWidth="1"/>
    <col min="16132" max="16133" width="0" style="56" hidden="1" customWidth="1"/>
    <col min="16134" max="16148" width="0.85546875" style="56"/>
    <col min="16149" max="16149" width="2.140625" style="56" customWidth="1"/>
    <col min="16150" max="16177" width="0.85546875" style="56"/>
    <col min="16178" max="16178" width="0.28515625" style="56" customWidth="1"/>
    <col min="16179" max="16179" width="0" style="56" hidden="1" customWidth="1"/>
    <col min="16180" max="16270" width="0.85546875" style="56"/>
    <col min="16271" max="16271" width="10.5703125" style="56" customWidth="1"/>
    <col min="16272" max="16272" width="9.5703125" style="56" customWidth="1"/>
    <col min="16273" max="16273" width="10.28515625" style="56" customWidth="1"/>
    <col min="16274" max="16384" width="0.85546875" style="56"/>
  </cols>
  <sheetData>
    <row r="1" spans="1:145" s="52" customFormat="1" ht="21.75" customHeight="1" x14ac:dyDescent="0.25">
      <c r="BZ1" s="53"/>
      <c r="CA1" s="53"/>
      <c r="CB1" s="53"/>
      <c r="CC1" s="53"/>
      <c r="CD1" s="53"/>
      <c r="CE1" s="53"/>
      <c r="CF1" s="53"/>
      <c r="CG1" s="53"/>
      <c r="CH1" s="53"/>
      <c r="CI1" s="53"/>
      <c r="CJ1" s="53"/>
      <c r="CK1" s="53"/>
      <c r="CL1" s="53"/>
      <c r="CM1" s="53"/>
      <c r="CN1" s="54"/>
      <c r="CO1" s="54"/>
      <c r="CP1" s="54"/>
      <c r="CQ1" s="54"/>
      <c r="CR1" s="54"/>
      <c r="CS1" s="54"/>
      <c r="CT1" s="54"/>
      <c r="CU1" s="54"/>
      <c r="CV1" s="54"/>
      <c r="CW1" s="54"/>
      <c r="CX1" s="54"/>
      <c r="CY1" s="54"/>
      <c r="CZ1" s="54"/>
      <c r="DA1" s="54"/>
      <c r="DB1" s="54"/>
      <c r="DC1" s="54"/>
      <c r="DD1" s="55"/>
      <c r="DE1" s="55"/>
      <c r="DF1" s="55"/>
      <c r="DG1" s="55"/>
      <c r="DH1" s="55"/>
      <c r="DI1" s="55"/>
      <c r="DJ1" s="55"/>
      <c r="DK1" s="55"/>
      <c r="DL1" s="55"/>
      <c r="DM1" s="55"/>
      <c r="DN1" s="55"/>
      <c r="DO1" s="55"/>
      <c r="DP1" s="55"/>
      <c r="DQ1" s="55"/>
      <c r="DR1" s="55"/>
      <c r="DS1" s="55"/>
      <c r="DT1" s="55"/>
      <c r="DU1" s="55"/>
      <c r="DV1" s="388" t="s">
        <v>349</v>
      </c>
      <c r="DW1" s="388"/>
      <c r="DX1" s="388"/>
      <c r="DY1" s="388"/>
      <c r="DZ1" s="388"/>
      <c r="EA1" s="388"/>
      <c r="EB1" s="388"/>
      <c r="EC1" s="388"/>
      <c r="ED1" s="388"/>
      <c r="EE1" s="388"/>
      <c r="EF1" s="388"/>
      <c r="EG1" s="388"/>
      <c r="EH1" s="388"/>
      <c r="EI1" s="388"/>
      <c r="EJ1" s="388"/>
      <c r="EK1" s="388"/>
      <c r="EL1" s="388"/>
      <c r="EM1" s="388"/>
      <c r="EN1" s="388"/>
      <c r="EO1" s="388"/>
    </row>
    <row r="2" spans="1:145" s="52" customFormat="1" ht="26.25" customHeight="1" x14ac:dyDescent="0.25">
      <c r="BZ2" s="53"/>
      <c r="CA2" s="53"/>
      <c r="CB2" s="53"/>
      <c r="CC2" s="53"/>
      <c r="CD2" s="53"/>
      <c r="CE2" s="53"/>
      <c r="CF2" s="53"/>
      <c r="CG2" s="53"/>
      <c r="CH2" s="53"/>
      <c r="CI2" s="53"/>
      <c r="CJ2" s="53"/>
      <c r="CK2" s="53"/>
      <c r="CL2" s="53"/>
      <c r="CM2" s="53"/>
      <c r="CN2" s="54"/>
      <c r="CO2" s="54"/>
      <c r="CP2" s="54"/>
      <c r="CQ2" s="54"/>
      <c r="CR2" s="54"/>
      <c r="CS2" s="54"/>
      <c r="CT2" s="54"/>
      <c r="CU2" s="54"/>
      <c r="CV2" s="54"/>
      <c r="CW2" s="54"/>
      <c r="CX2" s="54"/>
      <c r="CY2" s="54"/>
      <c r="CZ2" s="54"/>
      <c r="DA2" s="54"/>
      <c r="DB2" s="54"/>
      <c r="DC2" s="54"/>
      <c r="DD2" s="55"/>
      <c r="DE2" s="55"/>
      <c r="DF2" s="55"/>
      <c r="DG2" s="55"/>
      <c r="DH2" s="55"/>
      <c r="DI2" s="55"/>
      <c r="DJ2" s="55"/>
      <c r="DK2" s="55"/>
      <c r="DL2" s="55"/>
      <c r="DM2" s="55"/>
      <c r="DN2" s="55"/>
      <c r="DO2" s="55"/>
      <c r="DP2" s="55"/>
      <c r="DQ2" s="55"/>
      <c r="DR2" s="55"/>
      <c r="DS2" s="55"/>
      <c r="DT2" s="55"/>
      <c r="DU2" s="55"/>
      <c r="DV2" s="389" t="s">
        <v>190</v>
      </c>
      <c r="DW2" s="389"/>
      <c r="DX2" s="389"/>
      <c r="DY2" s="389"/>
      <c r="DZ2" s="389"/>
      <c r="EA2" s="389"/>
      <c r="EB2" s="389"/>
      <c r="EC2" s="389"/>
      <c r="ED2" s="389"/>
      <c r="EE2" s="389"/>
      <c r="EF2" s="389"/>
      <c r="EG2" s="389"/>
      <c r="EH2" s="389"/>
      <c r="EI2" s="389"/>
      <c r="EJ2" s="389"/>
      <c r="EK2" s="389"/>
      <c r="EL2" s="389"/>
      <c r="EM2" s="389"/>
      <c r="EN2" s="389"/>
      <c r="EO2" s="389"/>
    </row>
    <row r="3" spans="1:145" ht="12" customHeight="1" x14ac:dyDescent="0.25">
      <c r="BZ3" s="57"/>
      <c r="CA3" s="57"/>
      <c r="CB3" s="57"/>
      <c r="CC3" s="57"/>
      <c r="CD3" s="57"/>
      <c r="CE3" s="57"/>
      <c r="CF3" s="57"/>
      <c r="CG3" s="57"/>
      <c r="CH3" s="57"/>
      <c r="CI3" s="57"/>
      <c r="CJ3" s="57"/>
      <c r="CK3" s="53"/>
      <c r="CL3" s="53"/>
      <c r="CM3" s="53"/>
      <c r="CN3" s="58"/>
      <c r="CO3" s="58"/>
      <c r="CP3" s="58"/>
      <c r="CQ3" s="58"/>
      <c r="CR3" s="58"/>
      <c r="CS3" s="58"/>
      <c r="CT3" s="58"/>
      <c r="CU3" s="58"/>
      <c r="CV3" s="58"/>
      <c r="CW3" s="58"/>
      <c r="CX3" s="58"/>
      <c r="CY3" s="58"/>
      <c r="CZ3" s="58"/>
      <c r="DA3" s="58"/>
      <c r="DB3" s="58"/>
      <c r="DC3" s="58"/>
      <c r="DD3" s="59"/>
      <c r="DE3" s="59"/>
      <c r="DF3" s="59"/>
      <c r="DG3" s="59"/>
      <c r="DH3" s="59"/>
      <c r="DI3" s="59"/>
      <c r="DJ3" s="59"/>
      <c r="DK3" s="59"/>
      <c r="DL3" s="59"/>
      <c r="DM3" s="59"/>
      <c r="DN3" s="59"/>
      <c r="DO3" s="59"/>
      <c r="DP3" s="59"/>
      <c r="DQ3" s="59"/>
      <c r="DR3" s="59"/>
      <c r="DS3" s="59"/>
      <c r="DT3" s="59"/>
      <c r="DU3" s="59"/>
      <c r="DV3" s="389"/>
      <c r="DW3" s="389"/>
      <c r="DX3" s="389"/>
      <c r="DY3" s="389"/>
      <c r="DZ3" s="389"/>
      <c r="EA3" s="389"/>
      <c r="EB3" s="389"/>
      <c r="EC3" s="389"/>
      <c r="ED3" s="389"/>
      <c r="EE3" s="389"/>
      <c r="EF3" s="389"/>
      <c r="EG3" s="389"/>
      <c r="EH3" s="389"/>
      <c r="EI3" s="389"/>
      <c r="EJ3" s="389"/>
      <c r="EK3" s="389"/>
      <c r="EL3" s="389"/>
      <c r="EM3" s="389"/>
      <c r="EN3" s="389"/>
      <c r="EO3" s="389"/>
    </row>
    <row r="4" spans="1:145" s="60" customFormat="1" ht="12" customHeight="1" x14ac:dyDescent="0.25">
      <c r="BZ4" s="61"/>
      <c r="CA4" s="61"/>
      <c r="CB4" s="61"/>
      <c r="CC4" s="61"/>
      <c r="CD4" s="61"/>
      <c r="CE4" s="61"/>
      <c r="CF4" s="61"/>
      <c r="CG4" s="61"/>
      <c r="CH4" s="61"/>
      <c r="CI4" s="61"/>
      <c r="CJ4" s="61"/>
      <c r="CK4" s="53"/>
      <c r="CL4" s="53"/>
      <c r="CM4" s="53"/>
      <c r="CN4" s="58"/>
      <c r="CO4" s="58"/>
      <c r="CP4" s="58"/>
      <c r="CQ4" s="58"/>
      <c r="CR4" s="58"/>
      <c r="CS4" s="58"/>
      <c r="CT4" s="58"/>
      <c r="CU4" s="58"/>
      <c r="CV4" s="58"/>
      <c r="CW4" s="58"/>
      <c r="CX4" s="58"/>
      <c r="CY4" s="58"/>
      <c r="CZ4" s="58"/>
      <c r="DA4" s="58"/>
      <c r="DB4" s="58"/>
      <c r="DC4" s="58"/>
      <c r="DD4" s="59"/>
      <c r="DE4" s="59"/>
      <c r="DF4" s="59"/>
      <c r="DG4" s="59"/>
      <c r="DH4" s="59"/>
      <c r="DI4" s="59"/>
      <c r="DJ4" s="59"/>
      <c r="DK4" s="59"/>
      <c r="DL4" s="59"/>
      <c r="DM4" s="59"/>
      <c r="DN4" s="59"/>
      <c r="DO4" s="59"/>
      <c r="DP4" s="59"/>
      <c r="DQ4" s="59"/>
      <c r="DR4" s="59"/>
      <c r="DS4" s="59"/>
      <c r="DT4" s="59"/>
      <c r="DU4" s="59"/>
      <c r="DV4" s="389"/>
      <c r="DW4" s="389"/>
      <c r="DX4" s="389"/>
      <c r="DY4" s="389"/>
      <c r="DZ4" s="389"/>
      <c r="EA4" s="389"/>
      <c r="EB4" s="389"/>
      <c r="EC4" s="389"/>
      <c r="ED4" s="389"/>
      <c r="EE4" s="389"/>
      <c r="EF4" s="389"/>
      <c r="EG4" s="389"/>
      <c r="EH4" s="389"/>
      <c r="EI4" s="389"/>
      <c r="EJ4" s="389"/>
      <c r="EK4" s="389"/>
      <c r="EL4" s="389"/>
      <c r="EM4" s="389"/>
      <c r="EN4" s="389"/>
      <c r="EO4" s="389"/>
    </row>
    <row r="5" spans="1:145" ht="12" customHeight="1" x14ac:dyDescent="0.25">
      <c r="BZ5" s="57"/>
      <c r="CA5" s="57"/>
      <c r="CB5" s="57"/>
      <c r="CC5" s="57"/>
      <c r="CD5" s="57"/>
      <c r="CE5" s="57"/>
      <c r="CF5" s="57"/>
      <c r="CG5" s="57"/>
      <c r="CH5" s="57"/>
      <c r="CI5" s="57"/>
      <c r="CJ5" s="57"/>
      <c r="CK5" s="53"/>
      <c r="CL5" s="53"/>
      <c r="CM5" s="53"/>
      <c r="CN5" s="58"/>
      <c r="CO5" s="58"/>
      <c r="CP5" s="58"/>
      <c r="CQ5" s="58"/>
      <c r="CR5" s="58"/>
      <c r="CS5" s="58"/>
      <c r="CT5" s="58"/>
      <c r="CU5" s="58"/>
      <c r="CV5" s="58"/>
      <c r="CW5" s="58"/>
      <c r="CX5" s="58"/>
      <c r="CY5" s="58"/>
      <c r="CZ5" s="58"/>
      <c r="DA5" s="58"/>
      <c r="DB5" s="58"/>
      <c r="DC5" s="58"/>
      <c r="DD5" s="59"/>
      <c r="DE5" s="59"/>
      <c r="DF5" s="59"/>
      <c r="DG5" s="59"/>
      <c r="DH5" s="59"/>
      <c r="DI5" s="59"/>
      <c r="DJ5" s="59"/>
      <c r="DK5" s="59"/>
      <c r="DL5" s="59"/>
      <c r="DM5" s="59"/>
      <c r="DN5" s="59"/>
      <c r="DO5" s="59"/>
      <c r="DP5" s="59"/>
      <c r="DQ5" s="59"/>
      <c r="DR5" s="59"/>
      <c r="DS5" s="59"/>
      <c r="DT5" s="59"/>
      <c r="DU5" s="59"/>
      <c r="DV5" s="389"/>
      <c r="DW5" s="389"/>
      <c r="DX5" s="389"/>
      <c r="DY5" s="389"/>
      <c r="DZ5" s="389"/>
      <c r="EA5" s="389"/>
      <c r="EB5" s="389"/>
      <c r="EC5" s="389"/>
      <c r="ED5" s="389"/>
      <c r="EE5" s="389"/>
      <c r="EF5" s="389"/>
      <c r="EG5" s="389"/>
      <c r="EH5" s="389"/>
      <c r="EI5" s="389"/>
      <c r="EJ5" s="389"/>
      <c r="EK5" s="389"/>
      <c r="EL5" s="389"/>
      <c r="EM5" s="389"/>
      <c r="EN5" s="389"/>
      <c r="EO5" s="389"/>
    </row>
    <row r="6" spans="1:145" s="62" customFormat="1" ht="15" customHeight="1" x14ac:dyDescent="0.25">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389"/>
      <c r="DW6" s="389"/>
      <c r="DX6" s="389"/>
      <c r="DY6" s="389"/>
      <c r="DZ6" s="389"/>
      <c r="EA6" s="389"/>
      <c r="EB6" s="389"/>
      <c r="EC6" s="389"/>
      <c r="ED6" s="389"/>
      <c r="EE6" s="389"/>
      <c r="EF6" s="389"/>
      <c r="EG6" s="389"/>
      <c r="EH6" s="389"/>
      <c r="EI6" s="389"/>
      <c r="EJ6" s="389"/>
      <c r="EK6" s="389"/>
      <c r="EL6" s="389"/>
      <c r="EM6" s="389"/>
      <c r="EN6" s="389"/>
      <c r="EO6" s="389"/>
    </row>
    <row r="7" spans="1:145" s="62" customFormat="1" ht="17.25" customHeight="1" x14ac:dyDescent="0.25">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389"/>
      <c r="DW7" s="389"/>
      <c r="DX7" s="389"/>
      <c r="DY7" s="389"/>
      <c r="DZ7" s="389"/>
      <c r="EA7" s="389"/>
      <c r="EB7" s="389"/>
      <c r="EC7" s="389"/>
      <c r="ED7" s="389"/>
      <c r="EE7" s="389"/>
      <c r="EF7" s="389"/>
      <c r="EG7" s="389"/>
      <c r="EH7" s="389"/>
      <c r="EI7" s="389"/>
      <c r="EJ7" s="389"/>
      <c r="EK7" s="389"/>
      <c r="EL7" s="389"/>
      <c r="EM7" s="389"/>
      <c r="EN7" s="389"/>
      <c r="EO7" s="389"/>
    </row>
    <row r="8" spans="1:145" ht="12.75" hidden="1" customHeight="1" x14ac:dyDescent="0.2">
      <c r="DV8" s="389"/>
      <c r="DW8" s="389"/>
      <c r="DX8" s="389"/>
      <c r="DY8" s="389"/>
      <c r="DZ8" s="389"/>
      <c r="EA8" s="389"/>
      <c r="EB8" s="389"/>
      <c r="EC8" s="389"/>
      <c r="ED8" s="389"/>
      <c r="EE8" s="389"/>
      <c r="EF8" s="389"/>
      <c r="EG8" s="389"/>
      <c r="EH8" s="389"/>
      <c r="EI8" s="389"/>
      <c r="EJ8" s="389"/>
      <c r="EK8" s="389"/>
      <c r="EL8" s="389"/>
      <c r="EM8" s="389"/>
      <c r="EN8" s="389"/>
      <c r="EO8" s="389"/>
    </row>
    <row r="9" spans="1:145" ht="15" hidden="1" customHeight="1" x14ac:dyDescent="0.2">
      <c r="DV9" s="389"/>
      <c r="DW9" s="389"/>
      <c r="DX9" s="389"/>
      <c r="DY9" s="389"/>
      <c r="DZ9" s="389"/>
      <c r="EA9" s="389"/>
      <c r="EB9" s="389"/>
      <c r="EC9" s="389"/>
      <c r="ED9" s="389"/>
      <c r="EE9" s="389"/>
      <c r="EF9" s="389"/>
      <c r="EG9" s="389"/>
      <c r="EH9" s="389"/>
      <c r="EI9" s="389"/>
      <c r="EJ9" s="389"/>
      <c r="EK9" s="389"/>
      <c r="EL9" s="389"/>
      <c r="EM9" s="389"/>
      <c r="EN9" s="389"/>
      <c r="EO9" s="389"/>
    </row>
    <row r="10" spans="1:145" s="63" customFormat="1" ht="15.75" x14ac:dyDescent="0.25">
      <c r="A10" s="390" t="s">
        <v>350</v>
      </c>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row>
    <row r="12" spans="1:145" x14ac:dyDescent="0.2">
      <c r="EM12" s="391" t="s">
        <v>374</v>
      </c>
      <c r="EN12" s="391"/>
      <c r="EO12" s="391"/>
    </row>
    <row r="13" spans="1:145" ht="9.75" customHeight="1" x14ac:dyDescent="0.2"/>
    <row r="14" spans="1:145" s="62" customFormat="1" ht="15" x14ac:dyDescent="0.25">
      <c r="A14" s="392" t="s">
        <v>351</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392"/>
      <c r="DG14" s="392"/>
      <c r="DH14" s="392"/>
      <c r="DI14" s="392"/>
      <c r="DJ14" s="392"/>
      <c r="DK14" s="392"/>
      <c r="DL14" s="392"/>
      <c r="DM14" s="392"/>
      <c r="DN14" s="392"/>
      <c r="DO14" s="392"/>
      <c r="DP14" s="392"/>
      <c r="DQ14" s="392"/>
      <c r="DR14" s="392"/>
      <c r="DS14" s="392"/>
      <c r="DT14" s="392"/>
      <c r="DU14" s="392"/>
      <c r="DV14" s="392"/>
      <c r="DW14" s="392"/>
      <c r="DX14" s="392"/>
      <c r="DY14" s="392"/>
      <c r="DZ14" s="392"/>
      <c r="EA14" s="392"/>
      <c r="EB14" s="392"/>
      <c r="EC14" s="392"/>
      <c r="ED14" s="392"/>
      <c r="EE14" s="392"/>
      <c r="EF14" s="392"/>
      <c r="EG14" s="392"/>
      <c r="EH14" s="392"/>
      <c r="EI14" s="392"/>
      <c r="EJ14" s="392"/>
      <c r="EK14" s="392"/>
      <c r="EL14" s="392"/>
    </row>
    <row r="15" spans="1:145" s="62" customFormat="1" ht="15" x14ac:dyDescent="0.25">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row>
    <row r="16" spans="1:145" s="65" customFormat="1" ht="14.25" x14ac:dyDescent="0.2">
      <c r="A16" s="65" t="s">
        <v>352</v>
      </c>
      <c r="W16" s="387" t="s">
        <v>63</v>
      </c>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row>
    <row r="17" spans="1:154" ht="10.5" customHeight="1" x14ac:dyDescent="0.2"/>
    <row r="18" spans="1:154" s="67" customFormat="1" ht="27.75" customHeight="1" x14ac:dyDescent="0.2">
      <c r="A18" s="372" t="s">
        <v>353</v>
      </c>
      <c r="B18" s="373"/>
      <c r="C18" s="373"/>
      <c r="D18" s="373"/>
      <c r="E18" s="373"/>
      <c r="F18" s="374"/>
      <c r="G18" s="372" t="s">
        <v>354</v>
      </c>
      <c r="H18" s="373"/>
      <c r="I18" s="373"/>
      <c r="J18" s="373"/>
      <c r="K18" s="373"/>
      <c r="L18" s="373"/>
      <c r="M18" s="373"/>
      <c r="N18" s="373"/>
      <c r="O18" s="373"/>
      <c r="P18" s="373"/>
      <c r="Q18" s="373"/>
      <c r="R18" s="373"/>
      <c r="S18" s="373"/>
      <c r="T18" s="373"/>
      <c r="U18" s="373"/>
      <c r="V18" s="373"/>
      <c r="W18" s="374"/>
      <c r="X18" s="372" t="s">
        <v>355</v>
      </c>
      <c r="Y18" s="373"/>
      <c r="Z18" s="373"/>
      <c r="AA18" s="373"/>
      <c r="AB18" s="373"/>
      <c r="AC18" s="373"/>
      <c r="AD18" s="373"/>
      <c r="AE18" s="373"/>
      <c r="AF18" s="373"/>
      <c r="AG18" s="373"/>
      <c r="AH18" s="373"/>
      <c r="AI18" s="373"/>
      <c r="AJ18" s="373"/>
      <c r="AK18" s="374"/>
      <c r="AL18" s="381" t="s">
        <v>356</v>
      </c>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3"/>
      <c r="CT18" s="372" t="s">
        <v>357</v>
      </c>
      <c r="CU18" s="373"/>
      <c r="CV18" s="373"/>
      <c r="CW18" s="373"/>
      <c r="CX18" s="373"/>
      <c r="CY18" s="373"/>
      <c r="CZ18" s="373"/>
      <c r="DA18" s="373"/>
      <c r="DB18" s="373"/>
      <c r="DC18" s="373"/>
      <c r="DD18" s="373"/>
      <c r="DE18" s="373"/>
      <c r="DF18" s="373"/>
      <c r="DG18" s="374"/>
      <c r="DH18" s="373" t="s">
        <v>358</v>
      </c>
      <c r="DI18" s="373"/>
      <c r="DJ18" s="373"/>
      <c r="DK18" s="373"/>
      <c r="DL18" s="373"/>
      <c r="DM18" s="373"/>
      <c r="DN18" s="373"/>
      <c r="DO18" s="373"/>
      <c r="DP18" s="373"/>
      <c r="DQ18" s="373"/>
      <c r="DR18" s="373"/>
      <c r="DS18" s="373"/>
      <c r="DT18" s="373"/>
      <c r="DU18" s="374"/>
      <c r="DV18" s="372" t="s">
        <v>359</v>
      </c>
      <c r="DW18" s="373"/>
      <c r="DX18" s="373"/>
      <c r="DY18" s="373"/>
      <c r="DZ18" s="373"/>
      <c r="EA18" s="373"/>
      <c r="EB18" s="373"/>
      <c r="EC18" s="373"/>
      <c r="ED18" s="373"/>
      <c r="EE18" s="373"/>
      <c r="EF18" s="373"/>
      <c r="EG18" s="373"/>
      <c r="EH18" s="373"/>
      <c r="EI18" s="373"/>
      <c r="EJ18" s="373"/>
      <c r="EK18" s="373"/>
      <c r="EL18" s="374"/>
      <c r="EM18" s="381" t="s">
        <v>360</v>
      </c>
      <c r="EN18" s="382"/>
      <c r="EO18" s="383"/>
    </row>
    <row r="19" spans="1:154" s="67" customFormat="1" ht="12.75" customHeight="1" x14ac:dyDescent="0.2">
      <c r="A19" s="375"/>
      <c r="B19" s="376"/>
      <c r="C19" s="376"/>
      <c r="D19" s="376"/>
      <c r="E19" s="376"/>
      <c r="F19" s="377"/>
      <c r="G19" s="375"/>
      <c r="H19" s="376"/>
      <c r="I19" s="376"/>
      <c r="J19" s="376"/>
      <c r="K19" s="376"/>
      <c r="L19" s="376"/>
      <c r="M19" s="376"/>
      <c r="N19" s="376"/>
      <c r="O19" s="376"/>
      <c r="P19" s="376"/>
      <c r="Q19" s="376"/>
      <c r="R19" s="376"/>
      <c r="S19" s="376"/>
      <c r="T19" s="376"/>
      <c r="U19" s="376"/>
      <c r="V19" s="376"/>
      <c r="W19" s="377"/>
      <c r="X19" s="375"/>
      <c r="Y19" s="376"/>
      <c r="Z19" s="376"/>
      <c r="AA19" s="376"/>
      <c r="AB19" s="376"/>
      <c r="AC19" s="376"/>
      <c r="AD19" s="376"/>
      <c r="AE19" s="376"/>
      <c r="AF19" s="376"/>
      <c r="AG19" s="376"/>
      <c r="AH19" s="376"/>
      <c r="AI19" s="376"/>
      <c r="AJ19" s="376"/>
      <c r="AK19" s="377"/>
      <c r="AL19" s="372" t="s">
        <v>361</v>
      </c>
      <c r="AM19" s="373"/>
      <c r="AN19" s="373"/>
      <c r="AO19" s="373"/>
      <c r="AP19" s="373"/>
      <c r="AQ19" s="373"/>
      <c r="AR19" s="373"/>
      <c r="AS19" s="373"/>
      <c r="AT19" s="373"/>
      <c r="AU19" s="373"/>
      <c r="AV19" s="373"/>
      <c r="AW19" s="373"/>
      <c r="AX19" s="373"/>
      <c r="AY19" s="374"/>
      <c r="AZ19" s="381" t="s">
        <v>298</v>
      </c>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3"/>
      <c r="CT19" s="375"/>
      <c r="CU19" s="376"/>
      <c r="CV19" s="376"/>
      <c r="CW19" s="376"/>
      <c r="CX19" s="376"/>
      <c r="CY19" s="376"/>
      <c r="CZ19" s="376"/>
      <c r="DA19" s="376"/>
      <c r="DB19" s="376"/>
      <c r="DC19" s="376"/>
      <c r="DD19" s="376"/>
      <c r="DE19" s="376"/>
      <c r="DF19" s="376"/>
      <c r="DG19" s="377"/>
      <c r="DH19" s="376"/>
      <c r="DI19" s="376"/>
      <c r="DJ19" s="376"/>
      <c r="DK19" s="376"/>
      <c r="DL19" s="376"/>
      <c r="DM19" s="376"/>
      <c r="DN19" s="376"/>
      <c r="DO19" s="376"/>
      <c r="DP19" s="376"/>
      <c r="DQ19" s="376"/>
      <c r="DR19" s="376"/>
      <c r="DS19" s="376"/>
      <c r="DT19" s="376"/>
      <c r="DU19" s="377"/>
      <c r="DV19" s="375"/>
      <c r="DW19" s="376"/>
      <c r="DX19" s="376"/>
      <c r="DY19" s="376"/>
      <c r="DZ19" s="376"/>
      <c r="EA19" s="376"/>
      <c r="EB19" s="376"/>
      <c r="EC19" s="376"/>
      <c r="ED19" s="376"/>
      <c r="EE19" s="376"/>
      <c r="EF19" s="376"/>
      <c r="EG19" s="376"/>
      <c r="EH19" s="376"/>
      <c r="EI19" s="376"/>
      <c r="EJ19" s="376"/>
      <c r="EK19" s="376"/>
      <c r="EL19" s="377"/>
      <c r="EM19" s="384" t="s">
        <v>362</v>
      </c>
      <c r="EN19" s="384" t="s">
        <v>363</v>
      </c>
      <c r="EO19" s="384" t="s">
        <v>364</v>
      </c>
    </row>
    <row r="20" spans="1:154" s="67" customFormat="1" ht="117.75" customHeight="1" x14ac:dyDescent="0.2">
      <c r="A20" s="378"/>
      <c r="B20" s="379"/>
      <c r="C20" s="379"/>
      <c r="D20" s="379"/>
      <c r="E20" s="379"/>
      <c r="F20" s="380"/>
      <c r="G20" s="378"/>
      <c r="H20" s="379"/>
      <c r="I20" s="379"/>
      <c r="J20" s="379"/>
      <c r="K20" s="379"/>
      <c r="L20" s="379"/>
      <c r="M20" s="379"/>
      <c r="N20" s="379"/>
      <c r="O20" s="379"/>
      <c r="P20" s="379"/>
      <c r="Q20" s="379"/>
      <c r="R20" s="379"/>
      <c r="S20" s="379"/>
      <c r="T20" s="379"/>
      <c r="U20" s="379"/>
      <c r="V20" s="379"/>
      <c r="W20" s="380"/>
      <c r="X20" s="378"/>
      <c r="Y20" s="379"/>
      <c r="Z20" s="379"/>
      <c r="AA20" s="379"/>
      <c r="AB20" s="379"/>
      <c r="AC20" s="379"/>
      <c r="AD20" s="379"/>
      <c r="AE20" s="379"/>
      <c r="AF20" s="379"/>
      <c r="AG20" s="379"/>
      <c r="AH20" s="379"/>
      <c r="AI20" s="379"/>
      <c r="AJ20" s="379"/>
      <c r="AK20" s="380"/>
      <c r="AL20" s="378"/>
      <c r="AM20" s="379"/>
      <c r="AN20" s="379"/>
      <c r="AO20" s="379"/>
      <c r="AP20" s="379"/>
      <c r="AQ20" s="379"/>
      <c r="AR20" s="379"/>
      <c r="AS20" s="379"/>
      <c r="AT20" s="379"/>
      <c r="AU20" s="379"/>
      <c r="AV20" s="379"/>
      <c r="AW20" s="379"/>
      <c r="AX20" s="379"/>
      <c r="AY20" s="380"/>
      <c r="AZ20" s="386" t="s">
        <v>365</v>
      </c>
      <c r="BA20" s="386"/>
      <c r="BB20" s="386"/>
      <c r="BC20" s="386"/>
      <c r="BD20" s="386"/>
      <c r="BE20" s="386"/>
      <c r="BF20" s="386"/>
      <c r="BG20" s="386"/>
      <c r="BH20" s="386"/>
      <c r="BI20" s="386"/>
      <c r="BJ20" s="386"/>
      <c r="BK20" s="386"/>
      <c r="BL20" s="386"/>
      <c r="BM20" s="386"/>
      <c r="BN20" s="386"/>
      <c r="BO20" s="386" t="s">
        <v>366</v>
      </c>
      <c r="BP20" s="386"/>
      <c r="BQ20" s="386"/>
      <c r="BR20" s="386"/>
      <c r="BS20" s="386"/>
      <c r="BT20" s="386"/>
      <c r="BU20" s="386"/>
      <c r="BV20" s="386"/>
      <c r="BW20" s="386"/>
      <c r="BX20" s="386"/>
      <c r="BY20" s="386"/>
      <c r="BZ20" s="386"/>
      <c r="CA20" s="386"/>
      <c r="CB20" s="386"/>
      <c r="CC20" s="386"/>
      <c r="CD20" s="386" t="s">
        <v>367</v>
      </c>
      <c r="CE20" s="386"/>
      <c r="CF20" s="386"/>
      <c r="CG20" s="386"/>
      <c r="CH20" s="386"/>
      <c r="CI20" s="386"/>
      <c r="CJ20" s="386"/>
      <c r="CK20" s="386"/>
      <c r="CL20" s="386"/>
      <c r="CM20" s="386"/>
      <c r="CN20" s="386"/>
      <c r="CO20" s="386"/>
      <c r="CP20" s="386"/>
      <c r="CQ20" s="386"/>
      <c r="CR20" s="386"/>
      <c r="CS20" s="386"/>
      <c r="CT20" s="378"/>
      <c r="CU20" s="379"/>
      <c r="CV20" s="379"/>
      <c r="CW20" s="379"/>
      <c r="CX20" s="379"/>
      <c r="CY20" s="379"/>
      <c r="CZ20" s="379"/>
      <c r="DA20" s="379"/>
      <c r="DB20" s="379"/>
      <c r="DC20" s="379"/>
      <c r="DD20" s="379"/>
      <c r="DE20" s="379"/>
      <c r="DF20" s="379"/>
      <c r="DG20" s="380"/>
      <c r="DH20" s="379"/>
      <c r="DI20" s="379"/>
      <c r="DJ20" s="379"/>
      <c r="DK20" s="379"/>
      <c r="DL20" s="379"/>
      <c r="DM20" s="379"/>
      <c r="DN20" s="379"/>
      <c r="DO20" s="379"/>
      <c r="DP20" s="379"/>
      <c r="DQ20" s="379"/>
      <c r="DR20" s="379"/>
      <c r="DS20" s="379"/>
      <c r="DT20" s="379"/>
      <c r="DU20" s="380"/>
      <c r="DV20" s="378"/>
      <c r="DW20" s="379"/>
      <c r="DX20" s="379"/>
      <c r="DY20" s="379"/>
      <c r="DZ20" s="379"/>
      <c r="EA20" s="379"/>
      <c r="EB20" s="379"/>
      <c r="EC20" s="379"/>
      <c r="ED20" s="379"/>
      <c r="EE20" s="379"/>
      <c r="EF20" s="379"/>
      <c r="EG20" s="379"/>
      <c r="EH20" s="379"/>
      <c r="EI20" s="379"/>
      <c r="EJ20" s="379"/>
      <c r="EK20" s="379"/>
      <c r="EL20" s="380"/>
      <c r="EM20" s="385"/>
      <c r="EN20" s="385"/>
      <c r="EO20" s="385"/>
    </row>
    <row r="21" spans="1:154" s="70" customFormat="1" x14ac:dyDescent="0.2">
      <c r="A21" s="371">
        <v>1</v>
      </c>
      <c r="B21" s="371"/>
      <c r="C21" s="371"/>
      <c r="D21" s="371"/>
      <c r="E21" s="371"/>
      <c r="F21" s="371"/>
      <c r="G21" s="371">
        <v>2</v>
      </c>
      <c r="H21" s="371"/>
      <c r="I21" s="371"/>
      <c r="J21" s="371"/>
      <c r="K21" s="371"/>
      <c r="L21" s="371"/>
      <c r="M21" s="371"/>
      <c r="N21" s="371"/>
      <c r="O21" s="371"/>
      <c r="P21" s="371"/>
      <c r="Q21" s="371"/>
      <c r="R21" s="371"/>
      <c r="S21" s="371"/>
      <c r="T21" s="371"/>
      <c r="U21" s="371"/>
      <c r="V21" s="371"/>
      <c r="W21" s="371"/>
      <c r="X21" s="371">
        <v>3</v>
      </c>
      <c r="Y21" s="371"/>
      <c r="Z21" s="371"/>
      <c r="AA21" s="371"/>
      <c r="AB21" s="371"/>
      <c r="AC21" s="371"/>
      <c r="AD21" s="371"/>
      <c r="AE21" s="371"/>
      <c r="AF21" s="371"/>
      <c r="AG21" s="371"/>
      <c r="AH21" s="371"/>
      <c r="AI21" s="371"/>
      <c r="AJ21" s="371"/>
      <c r="AK21" s="371"/>
      <c r="AL21" s="371">
        <v>4</v>
      </c>
      <c r="AM21" s="371"/>
      <c r="AN21" s="371"/>
      <c r="AO21" s="371"/>
      <c r="AP21" s="371"/>
      <c r="AQ21" s="371"/>
      <c r="AR21" s="371"/>
      <c r="AS21" s="371"/>
      <c r="AT21" s="371"/>
      <c r="AU21" s="371"/>
      <c r="AV21" s="371"/>
      <c r="AW21" s="371"/>
      <c r="AX21" s="371"/>
      <c r="AY21" s="371"/>
      <c r="AZ21" s="371">
        <v>5</v>
      </c>
      <c r="BA21" s="371"/>
      <c r="BB21" s="371"/>
      <c r="BC21" s="371"/>
      <c r="BD21" s="371"/>
      <c r="BE21" s="371"/>
      <c r="BF21" s="371"/>
      <c r="BG21" s="371"/>
      <c r="BH21" s="371"/>
      <c r="BI21" s="371"/>
      <c r="BJ21" s="371"/>
      <c r="BK21" s="371"/>
      <c r="BL21" s="371"/>
      <c r="BM21" s="371"/>
      <c r="BN21" s="371"/>
      <c r="BO21" s="371">
        <v>6</v>
      </c>
      <c r="BP21" s="371"/>
      <c r="BQ21" s="371"/>
      <c r="BR21" s="371"/>
      <c r="BS21" s="371"/>
      <c r="BT21" s="371"/>
      <c r="BU21" s="371"/>
      <c r="BV21" s="371"/>
      <c r="BW21" s="371"/>
      <c r="BX21" s="371"/>
      <c r="BY21" s="371"/>
      <c r="BZ21" s="371"/>
      <c r="CA21" s="371"/>
      <c r="CB21" s="371"/>
      <c r="CC21" s="371"/>
      <c r="CD21" s="371">
        <v>7</v>
      </c>
      <c r="CE21" s="371"/>
      <c r="CF21" s="371"/>
      <c r="CG21" s="371"/>
      <c r="CH21" s="371"/>
      <c r="CI21" s="371"/>
      <c r="CJ21" s="371"/>
      <c r="CK21" s="371"/>
      <c r="CL21" s="371"/>
      <c r="CM21" s="371"/>
      <c r="CN21" s="371"/>
      <c r="CO21" s="371"/>
      <c r="CP21" s="371"/>
      <c r="CQ21" s="371"/>
      <c r="CR21" s="371"/>
      <c r="CS21" s="371"/>
      <c r="CT21" s="371">
        <v>8</v>
      </c>
      <c r="CU21" s="371"/>
      <c r="CV21" s="371"/>
      <c r="CW21" s="371"/>
      <c r="CX21" s="371"/>
      <c r="CY21" s="371"/>
      <c r="CZ21" s="371"/>
      <c r="DA21" s="371"/>
      <c r="DB21" s="371"/>
      <c r="DC21" s="371"/>
      <c r="DD21" s="371"/>
      <c r="DE21" s="371"/>
      <c r="DF21" s="371"/>
      <c r="DG21" s="371"/>
      <c r="DH21" s="371">
        <v>9</v>
      </c>
      <c r="DI21" s="371"/>
      <c r="DJ21" s="371"/>
      <c r="DK21" s="371"/>
      <c r="DL21" s="371"/>
      <c r="DM21" s="371"/>
      <c r="DN21" s="371"/>
      <c r="DO21" s="371"/>
      <c r="DP21" s="371"/>
      <c r="DQ21" s="371"/>
      <c r="DR21" s="371"/>
      <c r="DS21" s="371"/>
      <c r="DT21" s="371"/>
      <c r="DU21" s="371"/>
      <c r="DV21" s="371">
        <v>10</v>
      </c>
      <c r="DW21" s="371"/>
      <c r="DX21" s="371"/>
      <c r="DY21" s="371"/>
      <c r="DZ21" s="371"/>
      <c r="EA21" s="371"/>
      <c r="EB21" s="371"/>
      <c r="EC21" s="371"/>
      <c r="ED21" s="371"/>
      <c r="EE21" s="371"/>
      <c r="EF21" s="371"/>
      <c r="EG21" s="371"/>
      <c r="EH21" s="371"/>
      <c r="EI21" s="371"/>
      <c r="EJ21" s="371"/>
      <c r="EK21" s="371"/>
      <c r="EL21" s="371"/>
      <c r="EM21" s="69">
        <v>11</v>
      </c>
      <c r="EN21" s="69">
        <v>12</v>
      </c>
      <c r="EO21" s="69">
        <v>13</v>
      </c>
    </row>
    <row r="22" spans="1:154" s="72" customFormat="1" ht="33" customHeight="1" x14ac:dyDescent="0.2">
      <c r="A22" s="369" t="s">
        <v>10</v>
      </c>
      <c r="B22" s="369"/>
      <c r="C22" s="369"/>
      <c r="D22" s="369"/>
      <c r="E22" s="369"/>
      <c r="F22" s="369"/>
      <c r="G22" s="370" t="s">
        <v>368</v>
      </c>
      <c r="H22" s="370"/>
      <c r="I22" s="370"/>
      <c r="J22" s="370"/>
      <c r="K22" s="370"/>
      <c r="L22" s="370"/>
      <c r="M22" s="370"/>
      <c r="N22" s="370"/>
      <c r="O22" s="370"/>
      <c r="P22" s="370"/>
      <c r="Q22" s="370"/>
      <c r="R22" s="370"/>
      <c r="S22" s="370"/>
      <c r="T22" s="370"/>
      <c r="U22" s="370"/>
      <c r="V22" s="370"/>
      <c r="W22" s="370"/>
      <c r="X22" s="365">
        <v>63</v>
      </c>
      <c r="Y22" s="365"/>
      <c r="Z22" s="365"/>
      <c r="AA22" s="365"/>
      <c r="AB22" s="365"/>
      <c r="AC22" s="365"/>
      <c r="AD22" s="365"/>
      <c r="AE22" s="365"/>
      <c r="AF22" s="365"/>
      <c r="AG22" s="365"/>
      <c r="AH22" s="365"/>
      <c r="AI22" s="365"/>
      <c r="AJ22" s="365"/>
      <c r="AK22" s="365"/>
      <c r="AL22" s="365">
        <f>SUM(AZ22:CS22)</f>
        <v>26576.502929034392</v>
      </c>
      <c r="AM22" s="365"/>
      <c r="AN22" s="365"/>
      <c r="AO22" s="365"/>
      <c r="AP22" s="365"/>
      <c r="AQ22" s="365"/>
      <c r="AR22" s="365"/>
      <c r="AS22" s="365"/>
      <c r="AT22" s="365"/>
      <c r="AU22" s="365"/>
      <c r="AV22" s="365"/>
      <c r="AW22" s="365"/>
      <c r="AX22" s="365"/>
      <c r="AY22" s="365"/>
      <c r="AZ22" s="365">
        <v>6872.89</v>
      </c>
      <c r="BA22" s="365"/>
      <c r="BB22" s="365"/>
      <c r="BC22" s="365"/>
      <c r="BD22" s="365"/>
      <c r="BE22" s="365"/>
      <c r="BF22" s="365"/>
      <c r="BG22" s="365"/>
      <c r="BH22" s="365"/>
      <c r="BI22" s="365"/>
      <c r="BJ22" s="365"/>
      <c r="BK22" s="365"/>
      <c r="BL22" s="365"/>
      <c r="BM22" s="365"/>
      <c r="BN22" s="365"/>
      <c r="BO22" s="365">
        <v>1551.79</v>
      </c>
      <c r="BP22" s="365"/>
      <c r="BQ22" s="365"/>
      <c r="BR22" s="365"/>
      <c r="BS22" s="365"/>
      <c r="BT22" s="365"/>
      <c r="BU22" s="365"/>
      <c r="BV22" s="365"/>
      <c r="BW22" s="365"/>
      <c r="BX22" s="365"/>
      <c r="BY22" s="365"/>
      <c r="BZ22" s="365"/>
      <c r="CA22" s="365"/>
      <c r="CB22" s="365"/>
      <c r="CC22" s="365"/>
      <c r="CD22" s="365">
        <v>18151.822929034392</v>
      </c>
      <c r="CE22" s="365"/>
      <c r="CF22" s="365"/>
      <c r="CG22" s="365"/>
      <c r="CH22" s="365"/>
      <c r="CI22" s="365"/>
      <c r="CJ22" s="365"/>
      <c r="CK22" s="365"/>
      <c r="CL22" s="365"/>
      <c r="CM22" s="365"/>
      <c r="CN22" s="365"/>
      <c r="CO22" s="365"/>
      <c r="CP22" s="365"/>
      <c r="CQ22" s="365"/>
      <c r="CR22" s="365"/>
      <c r="CS22" s="365"/>
      <c r="CT22" s="365">
        <v>0</v>
      </c>
      <c r="CU22" s="365"/>
      <c r="CV22" s="365"/>
      <c r="CW22" s="365"/>
      <c r="CX22" s="365"/>
      <c r="CY22" s="365"/>
      <c r="CZ22" s="365"/>
      <c r="DA22" s="365"/>
      <c r="DB22" s="365"/>
      <c r="DC22" s="365"/>
      <c r="DD22" s="365"/>
      <c r="DE22" s="365"/>
      <c r="DF22" s="365"/>
      <c r="DG22" s="365"/>
      <c r="DH22" s="365">
        <v>1.6</v>
      </c>
      <c r="DI22" s="365"/>
      <c r="DJ22" s="365"/>
      <c r="DK22" s="365"/>
      <c r="DL22" s="365"/>
      <c r="DM22" s="365"/>
      <c r="DN22" s="365"/>
      <c r="DO22" s="365"/>
      <c r="DP22" s="365"/>
      <c r="DQ22" s="365"/>
      <c r="DR22" s="365"/>
      <c r="DS22" s="365"/>
      <c r="DT22" s="365"/>
      <c r="DU22" s="365"/>
      <c r="DV22" s="365">
        <f>X22*AL22*(1+CT22/100)*DH22*12</f>
        <v>32146937.942960002</v>
      </c>
      <c r="DW22" s="365"/>
      <c r="DX22" s="365"/>
      <c r="DY22" s="365"/>
      <c r="DZ22" s="365"/>
      <c r="EA22" s="365"/>
      <c r="EB22" s="365"/>
      <c r="EC22" s="365"/>
      <c r="ED22" s="365"/>
      <c r="EE22" s="365"/>
      <c r="EF22" s="365"/>
      <c r="EG22" s="365"/>
      <c r="EH22" s="365"/>
      <c r="EI22" s="365"/>
      <c r="EJ22" s="365"/>
      <c r="EK22" s="365"/>
      <c r="EL22" s="365"/>
      <c r="EM22" s="71">
        <v>27889723</v>
      </c>
      <c r="EN22" s="71">
        <v>0</v>
      </c>
      <c r="EO22" s="71">
        <f>DV22-EM22</f>
        <v>4257214.9429600015</v>
      </c>
      <c r="EX22" s="86"/>
    </row>
    <row r="23" spans="1:154" s="72" customFormat="1" ht="44.25" customHeight="1" x14ac:dyDescent="0.2">
      <c r="A23" s="369" t="s">
        <v>11</v>
      </c>
      <c r="B23" s="369"/>
      <c r="C23" s="369"/>
      <c r="D23" s="369"/>
      <c r="E23" s="369"/>
      <c r="F23" s="369"/>
      <c r="G23" s="370" t="s">
        <v>369</v>
      </c>
      <c r="H23" s="370"/>
      <c r="I23" s="370"/>
      <c r="J23" s="370"/>
      <c r="K23" s="370"/>
      <c r="L23" s="370"/>
      <c r="M23" s="370"/>
      <c r="N23" s="370"/>
      <c r="O23" s="370"/>
      <c r="P23" s="370"/>
      <c r="Q23" s="370"/>
      <c r="R23" s="370"/>
      <c r="S23" s="370"/>
      <c r="T23" s="370"/>
      <c r="U23" s="370"/>
      <c r="V23" s="370"/>
      <c r="W23" s="370"/>
      <c r="X23" s="365">
        <v>6</v>
      </c>
      <c r="Y23" s="365"/>
      <c r="Z23" s="365"/>
      <c r="AA23" s="365"/>
      <c r="AB23" s="365"/>
      <c r="AC23" s="365"/>
      <c r="AD23" s="365"/>
      <c r="AE23" s="365"/>
      <c r="AF23" s="365"/>
      <c r="AG23" s="365"/>
      <c r="AH23" s="365"/>
      <c r="AI23" s="365"/>
      <c r="AJ23" s="365"/>
      <c r="AK23" s="365"/>
      <c r="AL23" s="365">
        <f>SUM(AZ23:CS23)</f>
        <v>47554.710067361113</v>
      </c>
      <c r="AM23" s="365"/>
      <c r="AN23" s="365"/>
      <c r="AO23" s="365"/>
      <c r="AP23" s="365"/>
      <c r="AQ23" s="365"/>
      <c r="AR23" s="365"/>
      <c r="AS23" s="365"/>
      <c r="AT23" s="365"/>
      <c r="AU23" s="365"/>
      <c r="AV23" s="365"/>
      <c r="AW23" s="365"/>
      <c r="AX23" s="365"/>
      <c r="AY23" s="365"/>
      <c r="AZ23" s="365">
        <v>29546.3</v>
      </c>
      <c r="BA23" s="365"/>
      <c r="BB23" s="365"/>
      <c r="BC23" s="365"/>
      <c r="BD23" s="365"/>
      <c r="BE23" s="365"/>
      <c r="BF23" s="365"/>
      <c r="BG23" s="365"/>
      <c r="BH23" s="365"/>
      <c r="BI23" s="365"/>
      <c r="BJ23" s="365"/>
      <c r="BK23" s="365"/>
      <c r="BL23" s="365"/>
      <c r="BM23" s="365"/>
      <c r="BN23" s="365"/>
      <c r="BO23" s="365">
        <v>2131.9499999999998</v>
      </c>
      <c r="BP23" s="365"/>
      <c r="BQ23" s="365"/>
      <c r="BR23" s="365"/>
      <c r="BS23" s="365"/>
      <c r="BT23" s="365"/>
      <c r="BU23" s="365"/>
      <c r="BV23" s="365"/>
      <c r="BW23" s="365"/>
      <c r="BX23" s="365"/>
      <c r="BY23" s="365"/>
      <c r="BZ23" s="365"/>
      <c r="CA23" s="365"/>
      <c r="CB23" s="365"/>
      <c r="CC23" s="365"/>
      <c r="CD23" s="365">
        <v>15876.460067361109</v>
      </c>
      <c r="CE23" s="365"/>
      <c r="CF23" s="365"/>
      <c r="CG23" s="365"/>
      <c r="CH23" s="365"/>
      <c r="CI23" s="365"/>
      <c r="CJ23" s="365"/>
      <c r="CK23" s="365"/>
      <c r="CL23" s="365"/>
      <c r="CM23" s="365"/>
      <c r="CN23" s="365"/>
      <c r="CO23" s="365"/>
      <c r="CP23" s="365"/>
      <c r="CQ23" s="365"/>
      <c r="CR23" s="365"/>
      <c r="CS23" s="365"/>
      <c r="CT23" s="365">
        <v>0</v>
      </c>
      <c r="CU23" s="365"/>
      <c r="CV23" s="365"/>
      <c r="CW23" s="365"/>
      <c r="CX23" s="365"/>
      <c r="CY23" s="365"/>
      <c r="CZ23" s="365"/>
      <c r="DA23" s="365"/>
      <c r="DB23" s="365"/>
      <c r="DC23" s="365"/>
      <c r="DD23" s="365"/>
      <c r="DE23" s="365"/>
      <c r="DF23" s="365"/>
      <c r="DG23" s="365"/>
      <c r="DH23" s="365">
        <v>1.6</v>
      </c>
      <c r="DI23" s="365"/>
      <c r="DJ23" s="365"/>
      <c r="DK23" s="365"/>
      <c r="DL23" s="365"/>
      <c r="DM23" s="365"/>
      <c r="DN23" s="365"/>
      <c r="DO23" s="365"/>
      <c r="DP23" s="365"/>
      <c r="DQ23" s="365"/>
      <c r="DR23" s="365"/>
      <c r="DS23" s="365"/>
      <c r="DT23" s="365"/>
      <c r="DU23" s="365"/>
      <c r="DV23" s="365">
        <f t="shared" ref="DV23:DV24" si="0">X23*AL23*(1+CT23/100)*DH23*12</f>
        <v>5478302.5997599997</v>
      </c>
      <c r="DW23" s="365"/>
      <c r="DX23" s="365"/>
      <c r="DY23" s="365"/>
      <c r="DZ23" s="365"/>
      <c r="EA23" s="365"/>
      <c r="EB23" s="365"/>
      <c r="EC23" s="365"/>
      <c r="ED23" s="365"/>
      <c r="EE23" s="365"/>
      <c r="EF23" s="365"/>
      <c r="EG23" s="365"/>
      <c r="EH23" s="365"/>
      <c r="EI23" s="365"/>
      <c r="EJ23" s="365"/>
      <c r="EK23" s="365"/>
      <c r="EL23" s="365"/>
      <c r="EM23" s="71">
        <v>4764001.54</v>
      </c>
      <c r="EN23" s="71">
        <v>0</v>
      </c>
      <c r="EO23" s="71">
        <f t="shared" ref="EO23:EO24" si="1">DV23-EM23</f>
        <v>714301.05975999963</v>
      </c>
      <c r="EX23" s="86"/>
    </row>
    <row r="24" spans="1:154" s="72" customFormat="1" ht="30.75" customHeight="1" x14ac:dyDescent="0.2">
      <c r="A24" s="369" t="s">
        <v>12</v>
      </c>
      <c r="B24" s="369"/>
      <c r="C24" s="369"/>
      <c r="D24" s="369"/>
      <c r="E24" s="369"/>
      <c r="F24" s="369"/>
      <c r="G24" s="370" t="s">
        <v>370</v>
      </c>
      <c r="H24" s="370"/>
      <c r="I24" s="370"/>
      <c r="J24" s="370"/>
      <c r="K24" s="370"/>
      <c r="L24" s="370"/>
      <c r="M24" s="370"/>
      <c r="N24" s="370"/>
      <c r="O24" s="370"/>
      <c r="P24" s="370"/>
      <c r="Q24" s="370"/>
      <c r="R24" s="370"/>
      <c r="S24" s="370"/>
      <c r="T24" s="370"/>
      <c r="U24" s="370"/>
      <c r="V24" s="370"/>
      <c r="W24" s="370"/>
      <c r="X24" s="365">
        <v>47</v>
      </c>
      <c r="Y24" s="365"/>
      <c r="Z24" s="365"/>
      <c r="AA24" s="365"/>
      <c r="AB24" s="365"/>
      <c r="AC24" s="365"/>
      <c r="AD24" s="365"/>
      <c r="AE24" s="365"/>
      <c r="AF24" s="365"/>
      <c r="AG24" s="365"/>
      <c r="AH24" s="365"/>
      <c r="AI24" s="365"/>
      <c r="AJ24" s="365"/>
      <c r="AK24" s="365"/>
      <c r="AL24" s="365">
        <f>SUM(AZ24:CS24)</f>
        <v>15651.440001418436</v>
      </c>
      <c r="AM24" s="365"/>
      <c r="AN24" s="365"/>
      <c r="AO24" s="365"/>
      <c r="AP24" s="365"/>
      <c r="AQ24" s="365"/>
      <c r="AR24" s="365"/>
      <c r="AS24" s="365"/>
      <c r="AT24" s="365"/>
      <c r="AU24" s="365"/>
      <c r="AV24" s="365"/>
      <c r="AW24" s="365"/>
      <c r="AX24" s="365"/>
      <c r="AY24" s="365"/>
      <c r="AZ24" s="365">
        <v>5239.1899999999996</v>
      </c>
      <c r="BA24" s="365"/>
      <c r="BB24" s="365"/>
      <c r="BC24" s="365"/>
      <c r="BD24" s="365"/>
      <c r="BE24" s="365"/>
      <c r="BF24" s="365"/>
      <c r="BG24" s="365"/>
      <c r="BH24" s="365"/>
      <c r="BI24" s="365"/>
      <c r="BJ24" s="365"/>
      <c r="BK24" s="365"/>
      <c r="BL24" s="365"/>
      <c r="BM24" s="365"/>
      <c r="BN24" s="365"/>
      <c r="BO24" s="365">
        <v>876.11</v>
      </c>
      <c r="BP24" s="365"/>
      <c r="BQ24" s="365"/>
      <c r="BR24" s="365"/>
      <c r="BS24" s="365"/>
      <c r="BT24" s="365"/>
      <c r="BU24" s="365"/>
      <c r="BV24" s="365"/>
      <c r="BW24" s="365"/>
      <c r="BX24" s="365"/>
      <c r="BY24" s="365"/>
      <c r="BZ24" s="365"/>
      <c r="CA24" s="365"/>
      <c r="CB24" s="365"/>
      <c r="CC24" s="365"/>
      <c r="CD24" s="365">
        <v>9536.1400014184364</v>
      </c>
      <c r="CE24" s="365"/>
      <c r="CF24" s="365"/>
      <c r="CG24" s="365"/>
      <c r="CH24" s="365"/>
      <c r="CI24" s="365"/>
      <c r="CJ24" s="365"/>
      <c r="CK24" s="365"/>
      <c r="CL24" s="365"/>
      <c r="CM24" s="365"/>
      <c r="CN24" s="365"/>
      <c r="CO24" s="365"/>
      <c r="CP24" s="365"/>
      <c r="CQ24" s="365"/>
      <c r="CR24" s="365"/>
      <c r="CS24" s="365"/>
      <c r="CT24" s="365">
        <v>0</v>
      </c>
      <c r="CU24" s="365"/>
      <c r="CV24" s="365"/>
      <c r="CW24" s="365"/>
      <c r="CX24" s="365"/>
      <c r="CY24" s="365"/>
      <c r="CZ24" s="365"/>
      <c r="DA24" s="365"/>
      <c r="DB24" s="365"/>
      <c r="DC24" s="365"/>
      <c r="DD24" s="365"/>
      <c r="DE24" s="365"/>
      <c r="DF24" s="365"/>
      <c r="DG24" s="365"/>
      <c r="DH24" s="365">
        <v>1.6</v>
      </c>
      <c r="DI24" s="365"/>
      <c r="DJ24" s="365"/>
      <c r="DK24" s="365"/>
      <c r="DL24" s="365"/>
      <c r="DM24" s="365"/>
      <c r="DN24" s="365"/>
      <c r="DO24" s="365"/>
      <c r="DP24" s="365"/>
      <c r="DQ24" s="365"/>
      <c r="DR24" s="365"/>
      <c r="DS24" s="365"/>
      <c r="DT24" s="365"/>
      <c r="DU24" s="365"/>
      <c r="DV24" s="365">
        <f t="shared" si="0"/>
        <v>14123859.457279997</v>
      </c>
      <c r="DW24" s="365"/>
      <c r="DX24" s="365"/>
      <c r="DY24" s="365"/>
      <c r="DZ24" s="365"/>
      <c r="EA24" s="365"/>
      <c r="EB24" s="365"/>
      <c r="EC24" s="365"/>
      <c r="ED24" s="365"/>
      <c r="EE24" s="365"/>
      <c r="EF24" s="365"/>
      <c r="EG24" s="365"/>
      <c r="EH24" s="365"/>
      <c r="EI24" s="365"/>
      <c r="EJ24" s="365"/>
      <c r="EK24" s="365"/>
      <c r="EL24" s="365"/>
      <c r="EM24" s="71">
        <v>13359075.460000001</v>
      </c>
      <c r="EN24" s="71">
        <v>0</v>
      </c>
      <c r="EO24" s="71">
        <f t="shared" si="1"/>
        <v>764783.99727999605</v>
      </c>
      <c r="EW24" s="86"/>
      <c r="EX24" s="86"/>
    </row>
    <row r="25" spans="1:154" s="72" customFormat="1" ht="15" customHeight="1" x14ac:dyDescent="0.2">
      <c r="A25" s="366" t="s">
        <v>371</v>
      </c>
      <c r="B25" s="367"/>
      <c r="C25" s="367"/>
      <c r="D25" s="367"/>
      <c r="E25" s="367"/>
      <c r="F25" s="367"/>
      <c r="G25" s="367"/>
      <c r="H25" s="367"/>
      <c r="I25" s="367"/>
      <c r="J25" s="367"/>
      <c r="K25" s="367"/>
      <c r="L25" s="367"/>
      <c r="M25" s="367"/>
      <c r="N25" s="367"/>
      <c r="O25" s="367"/>
      <c r="P25" s="367"/>
      <c r="Q25" s="367"/>
      <c r="R25" s="367"/>
      <c r="S25" s="367"/>
      <c r="T25" s="367"/>
      <c r="U25" s="367"/>
      <c r="V25" s="367"/>
      <c r="W25" s="368"/>
      <c r="X25" s="365">
        <f>SUM(X22:AK24)</f>
        <v>116</v>
      </c>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c r="DP25" s="365"/>
      <c r="DQ25" s="365"/>
      <c r="DR25" s="365"/>
      <c r="DS25" s="365"/>
      <c r="DT25" s="365"/>
      <c r="DU25" s="365"/>
      <c r="DV25" s="365">
        <f>SUM(DV22:EL24)</f>
        <v>51749100</v>
      </c>
      <c r="DW25" s="365"/>
      <c r="DX25" s="365"/>
      <c r="DY25" s="365"/>
      <c r="DZ25" s="365"/>
      <c r="EA25" s="365"/>
      <c r="EB25" s="365"/>
      <c r="EC25" s="365"/>
      <c r="ED25" s="365"/>
      <c r="EE25" s="365"/>
      <c r="EF25" s="365"/>
      <c r="EG25" s="365"/>
      <c r="EH25" s="365"/>
      <c r="EI25" s="365"/>
      <c r="EJ25" s="365"/>
      <c r="EK25" s="365"/>
      <c r="EL25" s="365"/>
      <c r="EM25" s="71">
        <f>SUM(EM22:EM24)</f>
        <v>46012800</v>
      </c>
      <c r="EN25" s="71">
        <f t="shared" ref="EN25:EO25" si="2">SUM(EN22:EN24)</f>
        <v>0</v>
      </c>
      <c r="EO25" s="71">
        <f t="shared" si="2"/>
        <v>5736299.9999999972</v>
      </c>
      <c r="EX25" s="86"/>
    </row>
    <row r="26" spans="1:154" s="72" customFormat="1" ht="15" customHeight="1"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W26" s="86"/>
    </row>
    <row r="27" spans="1:154" x14ac:dyDescent="0.2">
      <c r="A27" s="57" t="s">
        <v>372</v>
      </c>
      <c r="B27" s="52" t="s">
        <v>373</v>
      </c>
    </row>
  </sheetData>
  <mergeCells count="71">
    <mergeCell ref="W16:AT16"/>
    <mergeCell ref="DV1:EO1"/>
    <mergeCell ref="DV2:EO9"/>
    <mergeCell ref="A10:EO10"/>
    <mergeCell ref="EM12:EO12"/>
    <mergeCell ref="A14:EL14"/>
    <mergeCell ref="A18:F20"/>
    <mergeCell ref="G18:W20"/>
    <mergeCell ref="X18:AK20"/>
    <mergeCell ref="AL18:CS18"/>
    <mergeCell ref="CT18:DG20"/>
    <mergeCell ref="DV18:EL20"/>
    <mergeCell ref="EM18:EO18"/>
    <mergeCell ref="AL19:AY20"/>
    <mergeCell ref="AZ19:CS19"/>
    <mergeCell ref="EM19:EM20"/>
    <mergeCell ref="EN19:EN20"/>
    <mergeCell ref="EO19:EO20"/>
    <mergeCell ref="AZ20:BN20"/>
    <mergeCell ref="BO20:CC20"/>
    <mergeCell ref="CD20:CS20"/>
    <mergeCell ref="DH18:DU20"/>
    <mergeCell ref="CD21:CS21"/>
    <mergeCell ref="CT21:DG21"/>
    <mergeCell ref="DH21:DU21"/>
    <mergeCell ref="DV21:EL21"/>
    <mergeCell ref="A22:F22"/>
    <mergeCell ref="G22:W22"/>
    <mergeCell ref="X22:AK22"/>
    <mergeCell ref="AL22:AY22"/>
    <mergeCell ref="AZ22:BN22"/>
    <mergeCell ref="BO22:CC22"/>
    <mergeCell ref="A21:F21"/>
    <mergeCell ref="G21:W21"/>
    <mergeCell ref="X21:AK21"/>
    <mergeCell ref="AL21:AY21"/>
    <mergeCell ref="AZ21:BN21"/>
    <mergeCell ref="BO21:CC21"/>
    <mergeCell ref="CD22:CS22"/>
    <mergeCell ref="CT22:DG22"/>
    <mergeCell ref="DH22:DU22"/>
    <mergeCell ref="DV22:EL22"/>
    <mergeCell ref="A23:F23"/>
    <mergeCell ref="G23:W23"/>
    <mergeCell ref="X23:AK23"/>
    <mergeCell ref="AL23:AY23"/>
    <mergeCell ref="AZ23:BN23"/>
    <mergeCell ref="BO23:CC23"/>
    <mergeCell ref="CD23:CS23"/>
    <mergeCell ref="CT23:DG23"/>
    <mergeCell ref="DH23:DU23"/>
    <mergeCell ref="DV23:EL23"/>
    <mergeCell ref="BO24:CC24"/>
    <mergeCell ref="A25:W25"/>
    <mergeCell ref="X25:AK25"/>
    <mergeCell ref="AL25:AY25"/>
    <mergeCell ref="AZ25:BN25"/>
    <mergeCell ref="BO25:CC25"/>
    <mergeCell ref="A24:F24"/>
    <mergeCell ref="G24:W24"/>
    <mergeCell ref="X24:AK24"/>
    <mergeCell ref="AL24:AY24"/>
    <mergeCell ref="AZ24:BN24"/>
    <mergeCell ref="CT25:DG25"/>
    <mergeCell ref="DH25:DU25"/>
    <mergeCell ref="DV25:EL25"/>
    <mergeCell ref="CD24:CS24"/>
    <mergeCell ref="CT24:DG24"/>
    <mergeCell ref="DH24:DU24"/>
    <mergeCell ref="DV24:EL24"/>
    <mergeCell ref="CD25:CS25"/>
  </mergeCells>
  <pageMargins left="0.78740157480314965" right="0.78740157480314965" top="1.1811023622047245" bottom="0.39370078740157483" header="0" footer="0"/>
  <pageSetup paperSize="9" scale="88"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2567-89D6-487C-A28C-89A2956E4A7F}">
  <dimension ref="A1:BK16"/>
  <sheetViews>
    <sheetView view="pageBreakPreview" zoomScaleNormal="100" zoomScaleSheetLayoutView="100" workbookViewId="0">
      <selection activeCell="AV3" sqref="AV3"/>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12" width="0.85546875" style="56"/>
    <col min="13" max="13" width="2.140625" style="56" customWidth="1"/>
    <col min="14" max="14" width="0.85546875" style="56"/>
    <col min="15" max="15" width="34.7109375" style="56" customWidth="1"/>
    <col min="16" max="37" width="0.85546875" style="56"/>
    <col min="38" max="38" width="8.28515625" style="56" customWidth="1"/>
    <col min="39" max="39" width="0.85546875" style="56"/>
    <col min="40" max="40" width="17.7109375" style="56" customWidth="1"/>
    <col min="41" max="43" width="0.85546875" style="56"/>
    <col min="44" max="45" width="0.85546875" style="56" customWidth="1"/>
    <col min="46" max="46" width="13.5703125" style="56" customWidth="1"/>
    <col min="47" max="47" width="0.85546875" style="56" hidden="1" customWidth="1"/>
    <col min="48" max="48" width="9.5703125" style="56" customWidth="1"/>
    <col min="49" max="49" width="6.7109375" style="56" customWidth="1"/>
    <col min="50" max="62" width="0.85546875" style="56" hidden="1" customWidth="1"/>
    <col min="63" max="63" width="4.28515625" style="56" customWidth="1"/>
    <col min="64" max="256" width="0.85546875" style="56"/>
    <col min="257" max="257" width="1.5703125" style="56" customWidth="1"/>
    <col min="258" max="258" width="0.85546875" style="56"/>
    <col min="259" max="259" width="0.42578125" style="56" customWidth="1"/>
    <col min="260" max="261" width="0" style="56" hidden="1" customWidth="1"/>
    <col min="262" max="268" width="0.85546875" style="56"/>
    <col min="269" max="269" width="2.140625" style="56" customWidth="1"/>
    <col min="270" max="270" width="0.85546875" style="56"/>
    <col min="271" max="271" width="34.7109375" style="56" customWidth="1"/>
    <col min="272" max="293" width="0.85546875" style="56"/>
    <col min="294" max="294" width="8.28515625" style="56" customWidth="1"/>
    <col min="295" max="295" width="0.85546875" style="56"/>
    <col min="296" max="296" width="17.7109375" style="56" customWidth="1"/>
    <col min="297" max="301" width="0.85546875" style="56"/>
    <col min="302" max="302" width="13.5703125" style="56" customWidth="1"/>
    <col min="303" max="303" width="0" style="56" hidden="1" customWidth="1"/>
    <col min="304" max="304" width="9.5703125" style="56" customWidth="1"/>
    <col min="305" max="305" width="6.7109375" style="56" customWidth="1"/>
    <col min="306" max="318" width="0" style="56" hidden="1" customWidth="1"/>
    <col min="319" max="319" width="4.28515625" style="56" customWidth="1"/>
    <col min="320" max="512" width="0.85546875" style="56"/>
    <col min="513" max="513" width="1.5703125" style="56" customWidth="1"/>
    <col min="514" max="514" width="0.85546875" style="56"/>
    <col min="515" max="515" width="0.42578125" style="56" customWidth="1"/>
    <col min="516" max="517" width="0" style="56" hidden="1" customWidth="1"/>
    <col min="518" max="524" width="0.85546875" style="56"/>
    <col min="525" max="525" width="2.140625" style="56" customWidth="1"/>
    <col min="526" max="526" width="0.85546875" style="56"/>
    <col min="527" max="527" width="34.7109375" style="56" customWidth="1"/>
    <col min="528" max="549" width="0.85546875" style="56"/>
    <col min="550" max="550" width="8.28515625" style="56" customWidth="1"/>
    <col min="551" max="551" width="0.85546875" style="56"/>
    <col min="552" max="552" width="17.7109375" style="56" customWidth="1"/>
    <col min="553" max="557" width="0.85546875" style="56"/>
    <col min="558" max="558" width="13.5703125" style="56" customWidth="1"/>
    <col min="559" max="559" width="0" style="56" hidden="1" customWidth="1"/>
    <col min="560" max="560" width="9.5703125" style="56" customWidth="1"/>
    <col min="561" max="561" width="6.7109375" style="56" customWidth="1"/>
    <col min="562" max="574" width="0" style="56" hidden="1" customWidth="1"/>
    <col min="575" max="575" width="4.28515625" style="56" customWidth="1"/>
    <col min="576" max="768" width="0.85546875" style="56"/>
    <col min="769" max="769" width="1.5703125" style="56" customWidth="1"/>
    <col min="770" max="770" width="0.85546875" style="56"/>
    <col min="771" max="771" width="0.42578125" style="56" customWidth="1"/>
    <col min="772" max="773" width="0" style="56" hidden="1" customWidth="1"/>
    <col min="774" max="780" width="0.85546875" style="56"/>
    <col min="781" max="781" width="2.140625" style="56" customWidth="1"/>
    <col min="782" max="782" width="0.85546875" style="56"/>
    <col min="783" max="783" width="34.7109375" style="56" customWidth="1"/>
    <col min="784" max="805" width="0.85546875" style="56"/>
    <col min="806" max="806" width="8.28515625" style="56" customWidth="1"/>
    <col min="807" max="807" width="0.85546875" style="56"/>
    <col min="808" max="808" width="17.7109375" style="56" customWidth="1"/>
    <col min="809" max="813" width="0.85546875" style="56"/>
    <col min="814" max="814" width="13.5703125" style="56" customWidth="1"/>
    <col min="815" max="815" width="0" style="56" hidden="1" customWidth="1"/>
    <col min="816" max="816" width="9.5703125" style="56" customWidth="1"/>
    <col min="817" max="817" width="6.7109375" style="56" customWidth="1"/>
    <col min="818" max="830" width="0" style="56" hidden="1" customWidth="1"/>
    <col min="831" max="831" width="4.28515625" style="56" customWidth="1"/>
    <col min="832" max="1024" width="0.85546875" style="56"/>
    <col min="1025" max="1025" width="1.5703125" style="56" customWidth="1"/>
    <col min="1026" max="1026" width="0.85546875" style="56"/>
    <col min="1027" max="1027" width="0.42578125" style="56" customWidth="1"/>
    <col min="1028" max="1029" width="0" style="56" hidden="1" customWidth="1"/>
    <col min="1030" max="1036" width="0.85546875" style="56"/>
    <col min="1037" max="1037" width="2.140625" style="56" customWidth="1"/>
    <col min="1038" max="1038" width="0.85546875" style="56"/>
    <col min="1039" max="1039" width="34.7109375" style="56" customWidth="1"/>
    <col min="1040" max="1061" width="0.85546875" style="56"/>
    <col min="1062" max="1062" width="8.28515625" style="56" customWidth="1"/>
    <col min="1063" max="1063" width="0.85546875" style="56"/>
    <col min="1064" max="1064" width="17.7109375" style="56" customWidth="1"/>
    <col min="1065" max="1069" width="0.85546875" style="56"/>
    <col min="1070" max="1070" width="13.5703125" style="56" customWidth="1"/>
    <col min="1071" max="1071" width="0" style="56" hidden="1" customWidth="1"/>
    <col min="1072" max="1072" width="9.5703125" style="56" customWidth="1"/>
    <col min="1073" max="1073" width="6.7109375" style="56" customWidth="1"/>
    <col min="1074" max="1086" width="0" style="56" hidden="1" customWidth="1"/>
    <col min="1087" max="1087" width="4.28515625" style="56" customWidth="1"/>
    <col min="1088" max="1280" width="0.85546875" style="56"/>
    <col min="1281" max="1281" width="1.5703125" style="56" customWidth="1"/>
    <col min="1282" max="1282" width="0.85546875" style="56"/>
    <col min="1283" max="1283" width="0.42578125" style="56" customWidth="1"/>
    <col min="1284" max="1285" width="0" style="56" hidden="1" customWidth="1"/>
    <col min="1286" max="1292" width="0.85546875" style="56"/>
    <col min="1293" max="1293" width="2.140625" style="56" customWidth="1"/>
    <col min="1294" max="1294" width="0.85546875" style="56"/>
    <col min="1295" max="1295" width="34.7109375" style="56" customWidth="1"/>
    <col min="1296" max="1317" width="0.85546875" style="56"/>
    <col min="1318" max="1318" width="8.28515625" style="56" customWidth="1"/>
    <col min="1319" max="1319" width="0.85546875" style="56"/>
    <col min="1320" max="1320" width="17.7109375" style="56" customWidth="1"/>
    <col min="1321" max="1325" width="0.85546875" style="56"/>
    <col min="1326" max="1326" width="13.5703125" style="56" customWidth="1"/>
    <col min="1327" max="1327" width="0" style="56" hidden="1" customWidth="1"/>
    <col min="1328" max="1328" width="9.5703125" style="56" customWidth="1"/>
    <col min="1329" max="1329" width="6.7109375" style="56" customWidth="1"/>
    <col min="1330" max="1342" width="0" style="56" hidden="1" customWidth="1"/>
    <col min="1343" max="1343" width="4.28515625" style="56" customWidth="1"/>
    <col min="1344" max="1536" width="0.85546875" style="56"/>
    <col min="1537" max="1537" width="1.5703125" style="56" customWidth="1"/>
    <col min="1538" max="1538" width="0.85546875" style="56"/>
    <col min="1539" max="1539" width="0.42578125" style="56" customWidth="1"/>
    <col min="1540" max="1541" width="0" style="56" hidden="1" customWidth="1"/>
    <col min="1542" max="1548" width="0.85546875" style="56"/>
    <col min="1549" max="1549" width="2.140625" style="56" customWidth="1"/>
    <col min="1550" max="1550" width="0.85546875" style="56"/>
    <col min="1551" max="1551" width="34.7109375" style="56" customWidth="1"/>
    <col min="1552" max="1573" width="0.85546875" style="56"/>
    <col min="1574" max="1574" width="8.28515625" style="56" customWidth="1"/>
    <col min="1575" max="1575" width="0.85546875" style="56"/>
    <col min="1576" max="1576" width="17.7109375" style="56" customWidth="1"/>
    <col min="1577" max="1581" width="0.85546875" style="56"/>
    <col min="1582" max="1582" width="13.5703125" style="56" customWidth="1"/>
    <col min="1583" max="1583" width="0" style="56" hidden="1" customWidth="1"/>
    <col min="1584" max="1584" width="9.5703125" style="56" customWidth="1"/>
    <col min="1585" max="1585" width="6.7109375" style="56" customWidth="1"/>
    <col min="1586" max="1598" width="0" style="56" hidden="1" customWidth="1"/>
    <col min="1599" max="1599" width="4.28515625" style="56" customWidth="1"/>
    <col min="1600" max="1792" width="0.85546875" style="56"/>
    <col min="1793" max="1793" width="1.5703125" style="56" customWidth="1"/>
    <col min="1794" max="1794" width="0.85546875" style="56"/>
    <col min="1795" max="1795" width="0.42578125" style="56" customWidth="1"/>
    <col min="1796" max="1797" width="0" style="56" hidden="1" customWidth="1"/>
    <col min="1798" max="1804" width="0.85546875" style="56"/>
    <col min="1805" max="1805" width="2.140625" style="56" customWidth="1"/>
    <col min="1806" max="1806" width="0.85546875" style="56"/>
    <col min="1807" max="1807" width="34.7109375" style="56" customWidth="1"/>
    <col min="1808" max="1829" width="0.85546875" style="56"/>
    <col min="1830" max="1830" width="8.28515625" style="56" customWidth="1"/>
    <col min="1831" max="1831" width="0.85546875" style="56"/>
    <col min="1832" max="1832" width="17.7109375" style="56" customWidth="1"/>
    <col min="1833" max="1837" width="0.85546875" style="56"/>
    <col min="1838" max="1838" width="13.5703125" style="56" customWidth="1"/>
    <col min="1839" max="1839" width="0" style="56" hidden="1" customWidth="1"/>
    <col min="1840" max="1840" width="9.5703125" style="56" customWidth="1"/>
    <col min="1841" max="1841" width="6.7109375" style="56" customWidth="1"/>
    <col min="1842" max="1854" width="0" style="56" hidden="1" customWidth="1"/>
    <col min="1855" max="1855" width="4.28515625" style="56" customWidth="1"/>
    <col min="1856" max="2048" width="0.85546875" style="56"/>
    <col min="2049" max="2049" width="1.5703125" style="56" customWidth="1"/>
    <col min="2050" max="2050" width="0.85546875" style="56"/>
    <col min="2051" max="2051" width="0.42578125" style="56" customWidth="1"/>
    <col min="2052" max="2053" width="0" style="56" hidden="1" customWidth="1"/>
    <col min="2054" max="2060" width="0.85546875" style="56"/>
    <col min="2061" max="2061" width="2.140625" style="56" customWidth="1"/>
    <col min="2062" max="2062" width="0.85546875" style="56"/>
    <col min="2063" max="2063" width="34.7109375" style="56" customWidth="1"/>
    <col min="2064" max="2085" width="0.85546875" style="56"/>
    <col min="2086" max="2086" width="8.28515625" style="56" customWidth="1"/>
    <col min="2087" max="2087" width="0.85546875" style="56"/>
    <col min="2088" max="2088" width="17.7109375" style="56" customWidth="1"/>
    <col min="2089" max="2093" width="0.85546875" style="56"/>
    <col min="2094" max="2094" width="13.5703125" style="56" customWidth="1"/>
    <col min="2095" max="2095" width="0" style="56" hidden="1" customWidth="1"/>
    <col min="2096" max="2096" width="9.5703125" style="56" customWidth="1"/>
    <col min="2097" max="2097" width="6.7109375" style="56" customWidth="1"/>
    <col min="2098" max="2110" width="0" style="56" hidden="1" customWidth="1"/>
    <col min="2111" max="2111" width="4.28515625" style="56" customWidth="1"/>
    <col min="2112" max="2304" width="0.85546875" style="56"/>
    <col min="2305" max="2305" width="1.5703125" style="56" customWidth="1"/>
    <col min="2306" max="2306" width="0.85546875" style="56"/>
    <col min="2307" max="2307" width="0.42578125" style="56" customWidth="1"/>
    <col min="2308" max="2309" width="0" style="56" hidden="1" customWidth="1"/>
    <col min="2310" max="2316" width="0.85546875" style="56"/>
    <col min="2317" max="2317" width="2.140625" style="56" customWidth="1"/>
    <col min="2318" max="2318" width="0.85546875" style="56"/>
    <col min="2319" max="2319" width="34.7109375" style="56" customWidth="1"/>
    <col min="2320" max="2341" width="0.85546875" style="56"/>
    <col min="2342" max="2342" width="8.28515625" style="56" customWidth="1"/>
    <col min="2343" max="2343" width="0.85546875" style="56"/>
    <col min="2344" max="2344" width="17.7109375" style="56" customWidth="1"/>
    <col min="2345" max="2349" width="0.85546875" style="56"/>
    <col min="2350" max="2350" width="13.5703125" style="56" customWidth="1"/>
    <col min="2351" max="2351" width="0" style="56" hidden="1" customWidth="1"/>
    <col min="2352" max="2352" width="9.5703125" style="56" customWidth="1"/>
    <col min="2353" max="2353" width="6.7109375" style="56" customWidth="1"/>
    <col min="2354" max="2366" width="0" style="56" hidden="1" customWidth="1"/>
    <col min="2367" max="2367" width="4.28515625" style="56" customWidth="1"/>
    <col min="2368" max="2560" width="0.85546875" style="56"/>
    <col min="2561" max="2561" width="1.5703125" style="56" customWidth="1"/>
    <col min="2562" max="2562" width="0.85546875" style="56"/>
    <col min="2563" max="2563" width="0.42578125" style="56" customWidth="1"/>
    <col min="2564" max="2565" width="0" style="56" hidden="1" customWidth="1"/>
    <col min="2566" max="2572" width="0.85546875" style="56"/>
    <col min="2573" max="2573" width="2.140625" style="56" customWidth="1"/>
    <col min="2574" max="2574" width="0.85546875" style="56"/>
    <col min="2575" max="2575" width="34.7109375" style="56" customWidth="1"/>
    <col min="2576" max="2597" width="0.85546875" style="56"/>
    <col min="2598" max="2598" width="8.28515625" style="56" customWidth="1"/>
    <col min="2599" max="2599" width="0.85546875" style="56"/>
    <col min="2600" max="2600" width="17.7109375" style="56" customWidth="1"/>
    <col min="2601" max="2605" width="0.85546875" style="56"/>
    <col min="2606" max="2606" width="13.5703125" style="56" customWidth="1"/>
    <col min="2607" max="2607" width="0" style="56" hidden="1" customWidth="1"/>
    <col min="2608" max="2608" width="9.5703125" style="56" customWidth="1"/>
    <col min="2609" max="2609" width="6.7109375" style="56" customWidth="1"/>
    <col min="2610" max="2622" width="0" style="56" hidden="1" customWidth="1"/>
    <col min="2623" max="2623" width="4.28515625" style="56" customWidth="1"/>
    <col min="2624" max="2816" width="0.85546875" style="56"/>
    <col min="2817" max="2817" width="1.5703125" style="56" customWidth="1"/>
    <col min="2818" max="2818" width="0.85546875" style="56"/>
    <col min="2819" max="2819" width="0.42578125" style="56" customWidth="1"/>
    <col min="2820" max="2821" width="0" style="56" hidden="1" customWidth="1"/>
    <col min="2822" max="2828" width="0.85546875" style="56"/>
    <col min="2829" max="2829" width="2.140625" style="56" customWidth="1"/>
    <col min="2830" max="2830" width="0.85546875" style="56"/>
    <col min="2831" max="2831" width="34.7109375" style="56" customWidth="1"/>
    <col min="2832" max="2853" width="0.85546875" style="56"/>
    <col min="2854" max="2854" width="8.28515625" style="56" customWidth="1"/>
    <col min="2855" max="2855" width="0.85546875" style="56"/>
    <col min="2856" max="2856" width="17.7109375" style="56" customWidth="1"/>
    <col min="2857" max="2861" width="0.85546875" style="56"/>
    <col min="2862" max="2862" width="13.5703125" style="56" customWidth="1"/>
    <col min="2863" max="2863" width="0" style="56" hidden="1" customWidth="1"/>
    <col min="2864" max="2864" width="9.5703125" style="56" customWidth="1"/>
    <col min="2865" max="2865" width="6.7109375" style="56" customWidth="1"/>
    <col min="2866" max="2878" width="0" style="56" hidden="1" customWidth="1"/>
    <col min="2879" max="2879" width="4.28515625" style="56" customWidth="1"/>
    <col min="2880" max="3072" width="0.85546875" style="56"/>
    <col min="3073" max="3073" width="1.5703125" style="56" customWidth="1"/>
    <col min="3074" max="3074" width="0.85546875" style="56"/>
    <col min="3075" max="3075" width="0.42578125" style="56" customWidth="1"/>
    <col min="3076" max="3077" width="0" style="56" hidden="1" customWidth="1"/>
    <col min="3078" max="3084" width="0.85546875" style="56"/>
    <col min="3085" max="3085" width="2.140625" style="56" customWidth="1"/>
    <col min="3086" max="3086" width="0.85546875" style="56"/>
    <col min="3087" max="3087" width="34.7109375" style="56" customWidth="1"/>
    <col min="3088" max="3109" width="0.85546875" style="56"/>
    <col min="3110" max="3110" width="8.28515625" style="56" customWidth="1"/>
    <col min="3111" max="3111" width="0.85546875" style="56"/>
    <col min="3112" max="3112" width="17.7109375" style="56" customWidth="1"/>
    <col min="3113" max="3117" width="0.85546875" style="56"/>
    <col min="3118" max="3118" width="13.5703125" style="56" customWidth="1"/>
    <col min="3119" max="3119" width="0" style="56" hidden="1" customWidth="1"/>
    <col min="3120" max="3120" width="9.5703125" style="56" customWidth="1"/>
    <col min="3121" max="3121" width="6.7109375" style="56" customWidth="1"/>
    <col min="3122" max="3134" width="0" style="56" hidden="1" customWidth="1"/>
    <col min="3135" max="3135" width="4.28515625" style="56" customWidth="1"/>
    <col min="3136" max="3328" width="0.85546875" style="56"/>
    <col min="3329" max="3329" width="1.5703125" style="56" customWidth="1"/>
    <col min="3330" max="3330" width="0.85546875" style="56"/>
    <col min="3331" max="3331" width="0.42578125" style="56" customWidth="1"/>
    <col min="3332" max="3333" width="0" style="56" hidden="1" customWidth="1"/>
    <col min="3334" max="3340" width="0.85546875" style="56"/>
    <col min="3341" max="3341" width="2.140625" style="56" customWidth="1"/>
    <col min="3342" max="3342" width="0.85546875" style="56"/>
    <col min="3343" max="3343" width="34.7109375" style="56" customWidth="1"/>
    <col min="3344" max="3365" width="0.85546875" style="56"/>
    <col min="3366" max="3366" width="8.28515625" style="56" customWidth="1"/>
    <col min="3367" max="3367" width="0.85546875" style="56"/>
    <col min="3368" max="3368" width="17.7109375" style="56" customWidth="1"/>
    <col min="3369" max="3373" width="0.85546875" style="56"/>
    <col min="3374" max="3374" width="13.5703125" style="56" customWidth="1"/>
    <col min="3375" max="3375" width="0" style="56" hidden="1" customWidth="1"/>
    <col min="3376" max="3376" width="9.5703125" style="56" customWidth="1"/>
    <col min="3377" max="3377" width="6.7109375" style="56" customWidth="1"/>
    <col min="3378" max="3390" width="0" style="56" hidden="1" customWidth="1"/>
    <col min="3391" max="3391" width="4.28515625" style="56" customWidth="1"/>
    <col min="3392" max="3584" width="0.85546875" style="56"/>
    <col min="3585" max="3585" width="1.5703125" style="56" customWidth="1"/>
    <col min="3586" max="3586" width="0.85546875" style="56"/>
    <col min="3587" max="3587" width="0.42578125" style="56" customWidth="1"/>
    <col min="3588" max="3589" width="0" style="56" hidden="1" customWidth="1"/>
    <col min="3590" max="3596" width="0.85546875" style="56"/>
    <col min="3597" max="3597" width="2.140625" style="56" customWidth="1"/>
    <col min="3598" max="3598" width="0.85546875" style="56"/>
    <col min="3599" max="3599" width="34.7109375" style="56" customWidth="1"/>
    <col min="3600" max="3621" width="0.85546875" style="56"/>
    <col min="3622" max="3622" width="8.28515625" style="56" customWidth="1"/>
    <col min="3623" max="3623" width="0.85546875" style="56"/>
    <col min="3624" max="3624" width="17.7109375" style="56" customWidth="1"/>
    <col min="3625" max="3629" width="0.85546875" style="56"/>
    <col min="3630" max="3630" width="13.5703125" style="56" customWidth="1"/>
    <col min="3631" max="3631" width="0" style="56" hidden="1" customWidth="1"/>
    <col min="3632" max="3632" width="9.5703125" style="56" customWidth="1"/>
    <col min="3633" max="3633" width="6.7109375" style="56" customWidth="1"/>
    <col min="3634" max="3646" width="0" style="56" hidden="1" customWidth="1"/>
    <col min="3647" max="3647" width="4.28515625" style="56" customWidth="1"/>
    <col min="3648" max="3840" width="0.85546875" style="56"/>
    <col min="3841" max="3841" width="1.5703125" style="56" customWidth="1"/>
    <col min="3842" max="3842" width="0.85546875" style="56"/>
    <col min="3843" max="3843" width="0.42578125" style="56" customWidth="1"/>
    <col min="3844" max="3845" width="0" style="56" hidden="1" customWidth="1"/>
    <col min="3846" max="3852" width="0.85546875" style="56"/>
    <col min="3853" max="3853" width="2.140625" style="56" customWidth="1"/>
    <col min="3854" max="3854" width="0.85546875" style="56"/>
    <col min="3855" max="3855" width="34.7109375" style="56" customWidth="1"/>
    <col min="3856" max="3877" width="0.85546875" style="56"/>
    <col min="3878" max="3878" width="8.28515625" style="56" customWidth="1"/>
    <col min="3879" max="3879" width="0.85546875" style="56"/>
    <col min="3880" max="3880" width="17.7109375" style="56" customWidth="1"/>
    <col min="3881" max="3885" width="0.85546875" style="56"/>
    <col min="3886" max="3886" width="13.5703125" style="56" customWidth="1"/>
    <col min="3887" max="3887" width="0" style="56" hidden="1" customWidth="1"/>
    <col min="3888" max="3888" width="9.5703125" style="56" customWidth="1"/>
    <col min="3889" max="3889" width="6.7109375" style="56" customWidth="1"/>
    <col min="3890" max="3902" width="0" style="56" hidden="1" customWidth="1"/>
    <col min="3903" max="3903" width="4.28515625" style="56" customWidth="1"/>
    <col min="3904" max="4096" width="0.85546875" style="56"/>
    <col min="4097" max="4097" width="1.5703125" style="56" customWidth="1"/>
    <col min="4098" max="4098" width="0.85546875" style="56"/>
    <col min="4099" max="4099" width="0.42578125" style="56" customWidth="1"/>
    <col min="4100" max="4101" width="0" style="56" hidden="1" customWidth="1"/>
    <col min="4102" max="4108" width="0.85546875" style="56"/>
    <col min="4109" max="4109" width="2.140625" style="56" customWidth="1"/>
    <col min="4110" max="4110" width="0.85546875" style="56"/>
    <col min="4111" max="4111" width="34.7109375" style="56" customWidth="1"/>
    <col min="4112" max="4133" width="0.85546875" style="56"/>
    <col min="4134" max="4134" width="8.28515625" style="56" customWidth="1"/>
    <col min="4135" max="4135" width="0.85546875" style="56"/>
    <col min="4136" max="4136" width="17.7109375" style="56" customWidth="1"/>
    <col min="4137" max="4141" width="0.85546875" style="56"/>
    <col min="4142" max="4142" width="13.5703125" style="56" customWidth="1"/>
    <col min="4143" max="4143" width="0" style="56" hidden="1" customWidth="1"/>
    <col min="4144" max="4144" width="9.5703125" style="56" customWidth="1"/>
    <col min="4145" max="4145" width="6.7109375" style="56" customWidth="1"/>
    <col min="4146" max="4158" width="0" style="56" hidden="1" customWidth="1"/>
    <col min="4159" max="4159" width="4.28515625" style="56" customWidth="1"/>
    <col min="4160" max="4352" width="0.85546875" style="56"/>
    <col min="4353" max="4353" width="1.5703125" style="56" customWidth="1"/>
    <col min="4354" max="4354" width="0.85546875" style="56"/>
    <col min="4355" max="4355" width="0.42578125" style="56" customWidth="1"/>
    <col min="4356" max="4357" width="0" style="56" hidden="1" customWidth="1"/>
    <col min="4358" max="4364" width="0.85546875" style="56"/>
    <col min="4365" max="4365" width="2.140625" style="56" customWidth="1"/>
    <col min="4366" max="4366" width="0.85546875" style="56"/>
    <col min="4367" max="4367" width="34.7109375" style="56" customWidth="1"/>
    <col min="4368" max="4389" width="0.85546875" style="56"/>
    <col min="4390" max="4390" width="8.28515625" style="56" customWidth="1"/>
    <col min="4391" max="4391" width="0.85546875" style="56"/>
    <col min="4392" max="4392" width="17.7109375" style="56" customWidth="1"/>
    <col min="4393" max="4397" width="0.85546875" style="56"/>
    <col min="4398" max="4398" width="13.5703125" style="56" customWidth="1"/>
    <col min="4399" max="4399" width="0" style="56" hidden="1" customWidth="1"/>
    <col min="4400" max="4400" width="9.5703125" style="56" customWidth="1"/>
    <col min="4401" max="4401" width="6.7109375" style="56" customWidth="1"/>
    <col min="4402" max="4414" width="0" style="56" hidden="1" customWidth="1"/>
    <col min="4415" max="4415" width="4.28515625" style="56" customWidth="1"/>
    <col min="4416" max="4608" width="0.85546875" style="56"/>
    <col min="4609" max="4609" width="1.5703125" style="56" customWidth="1"/>
    <col min="4610" max="4610" width="0.85546875" style="56"/>
    <col min="4611" max="4611" width="0.42578125" style="56" customWidth="1"/>
    <col min="4612" max="4613" width="0" style="56" hidden="1" customWidth="1"/>
    <col min="4614" max="4620" width="0.85546875" style="56"/>
    <col min="4621" max="4621" width="2.140625" style="56" customWidth="1"/>
    <col min="4622" max="4622" width="0.85546875" style="56"/>
    <col min="4623" max="4623" width="34.7109375" style="56" customWidth="1"/>
    <col min="4624" max="4645" width="0.85546875" style="56"/>
    <col min="4646" max="4646" width="8.28515625" style="56" customWidth="1"/>
    <col min="4647" max="4647" width="0.85546875" style="56"/>
    <col min="4648" max="4648" width="17.7109375" style="56" customWidth="1"/>
    <col min="4649" max="4653" width="0.85546875" style="56"/>
    <col min="4654" max="4654" width="13.5703125" style="56" customWidth="1"/>
    <col min="4655" max="4655" width="0" style="56" hidden="1" customWidth="1"/>
    <col min="4656" max="4656" width="9.5703125" style="56" customWidth="1"/>
    <col min="4657" max="4657" width="6.7109375" style="56" customWidth="1"/>
    <col min="4658" max="4670" width="0" style="56" hidden="1" customWidth="1"/>
    <col min="4671" max="4671" width="4.28515625" style="56" customWidth="1"/>
    <col min="4672" max="4864" width="0.85546875" style="56"/>
    <col min="4865" max="4865" width="1.5703125" style="56" customWidth="1"/>
    <col min="4866" max="4866" width="0.85546875" style="56"/>
    <col min="4867" max="4867" width="0.42578125" style="56" customWidth="1"/>
    <col min="4868" max="4869" width="0" style="56" hidden="1" customWidth="1"/>
    <col min="4870" max="4876" width="0.85546875" style="56"/>
    <col min="4877" max="4877" width="2.140625" style="56" customWidth="1"/>
    <col min="4878" max="4878" width="0.85546875" style="56"/>
    <col min="4879" max="4879" width="34.7109375" style="56" customWidth="1"/>
    <col min="4880" max="4901" width="0.85546875" style="56"/>
    <col min="4902" max="4902" width="8.28515625" style="56" customWidth="1"/>
    <col min="4903" max="4903" width="0.85546875" style="56"/>
    <col min="4904" max="4904" width="17.7109375" style="56" customWidth="1"/>
    <col min="4905" max="4909" width="0.85546875" style="56"/>
    <col min="4910" max="4910" width="13.5703125" style="56" customWidth="1"/>
    <col min="4911" max="4911" width="0" style="56" hidden="1" customWidth="1"/>
    <col min="4912" max="4912" width="9.5703125" style="56" customWidth="1"/>
    <col min="4913" max="4913" width="6.7109375" style="56" customWidth="1"/>
    <col min="4914" max="4926" width="0" style="56" hidden="1" customWidth="1"/>
    <col min="4927" max="4927" width="4.28515625" style="56" customWidth="1"/>
    <col min="4928" max="5120" width="0.85546875" style="56"/>
    <col min="5121" max="5121" width="1.5703125" style="56" customWidth="1"/>
    <col min="5122" max="5122" width="0.85546875" style="56"/>
    <col min="5123" max="5123" width="0.42578125" style="56" customWidth="1"/>
    <col min="5124" max="5125" width="0" style="56" hidden="1" customWidth="1"/>
    <col min="5126" max="5132" width="0.85546875" style="56"/>
    <col min="5133" max="5133" width="2.140625" style="56" customWidth="1"/>
    <col min="5134" max="5134" width="0.85546875" style="56"/>
    <col min="5135" max="5135" width="34.7109375" style="56" customWidth="1"/>
    <col min="5136" max="5157" width="0.85546875" style="56"/>
    <col min="5158" max="5158" width="8.28515625" style="56" customWidth="1"/>
    <col min="5159" max="5159" width="0.85546875" style="56"/>
    <col min="5160" max="5160" width="17.7109375" style="56" customWidth="1"/>
    <col min="5161" max="5165" width="0.85546875" style="56"/>
    <col min="5166" max="5166" width="13.5703125" style="56" customWidth="1"/>
    <col min="5167" max="5167" width="0" style="56" hidden="1" customWidth="1"/>
    <col min="5168" max="5168" width="9.5703125" style="56" customWidth="1"/>
    <col min="5169" max="5169" width="6.7109375" style="56" customWidth="1"/>
    <col min="5170" max="5182" width="0" style="56" hidden="1" customWidth="1"/>
    <col min="5183" max="5183" width="4.28515625" style="56" customWidth="1"/>
    <col min="5184" max="5376" width="0.85546875" style="56"/>
    <col min="5377" max="5377" width="1.5703125" style="56" customWidth="1"/>
    <col min="5378" max="5378" width="0.85546875" style="56"/>
    <col min="5379" max="5379" width="0.42578125" style="56" customWidth="1"/>
    <col min="5380" max="5381" width="0" style="56" hidden="1" customWidth="1"/>
    <col min="5382" max="5388" width="0.85546875" style="56"/>
    <col min="5389" max="5389" width="2.140625" style="56" customWidth="1"/>
    <col min="5390" max="5390" width="0.85546875" style="56"/>
    <col min="5391" max="5391" width="34.7109375" style="56" customWidth="1"/>
    <col min="5392" max="5413" width="0.85546875" style="56"/>
    <col min="5414" max="5414" width="8.28515625" style="56" customWidth="1"/>
    <col min="5415" max="5415" width="0.85546875" style="56"/>
    <col min="5416" max="5416" width="17.7109375" style="56" customWidth="1"/>
    <col min="5417" max="5421" width="0.85546875" style="56"/>
    <col min="5422" max="5422" width="13.5703125" style="56" customWidth="1"/>
    <col min="5423" max="5423" width="0" style="56" hidden="1" customWidth="1"/>
    <col min="5424" max="5424" width="9.5703125" style="56" customWidth="1"/>
    <col min="5425" max="5425" width="6.7109375" style="56" customWidth="1"/>
    <col min="5426" max="5438" width="0" style="56" hidden="1" customWidth="1"/>
    <col min="5439" max="5439" width="4.28515625" style="56" customWidth="1"/>
    <col min="5440" max="5632" width="0.85546875" style="56"/>
    <col min="5633" max="5633" width="1.5703125" style="56" customWidth="1"/>
    <col min="5634" max="5634" width="0.85546875" style="56"/>
    <col min="5635" max="5635" width="0.42578125" style="56" customWidth="1"/>
    <col min="5636" max="5637" width="0" style="56" hidden="1" customWidth="1"/>
    <col min="5638" max="5644" width="0.85546875" style="56"/>
    <col min="5645" max="5645" width="2.140625" style="56" customWidth="1"/>
    <col min="5646" max="5646" width="0.85546875" style="56"/>
    <col min="5647" max="5647" width="34.7109375" style="56" customWidth="1"/>
    <col min="5648" max="5669" width="0.85546875" style="56"/>
    <col min="5670" max="5670" width="8.28515625" style="56" customWidth="1"/>
    <col min="5671" max="5671" width="0.85546875" style="56"/>
    <col min="5672" max="5672" width="17.7109375" style="56" customWidth="1"/>
    <col min="5673" max="5677" width="0.85546875" style="56"/>
    <col min="5678" max="5678" width="13.5703125" style="56" customWidth="1"/>
    <col min="5679" max="5679" width="0" style="56" hidden="1" customWidth="1"/>
    <col min="5680" max="5680" width="9.5703125" style="56" customWidth="1"/>
    <col min="5681" max="5681" width="6.7109375" style="56" customWidth="1"/>
    <col min="5682" max="5694" width="0" style="56" hidden="1" customWidth="1"/>
    <col min="5695" max="5695" width="4.28515625" style="56" customWidth="1"/>
    <col min="5696" max="5888" width="0.85546875" style="56"/>
    <col min="5889" max="5889" width="1.5703125" style="56" customWidth="1"/>
    <col min="5890" max="5890" width="0.85546875" style="56"/>
    <col min="5891" max="5891" width="0.42578125" style="56" customWidth="1"/>
    <col min="5892" max="5893" width="0" style="56" hidden="1" customWidth="1"/>
    <col min="5894" max="5900" width="0.85546875" style="56"/>
    <col min="5901" max="5901" width="2.140625" style="56" customWidth="1"/>
    <col min="5902" max="5902" width="0.85546875" style="56"/>
    <col min="5903" max="5903" width="34.7109375" style="56" customWidth="1"/>
    <col min="5904" max="5925" width="0.85546875" style="56"/>
    <col min="5926" max="5926" width="8.28515625" style="56" customWidth="1"/>
    <col min="5927" max="5927" width="0.85546875" style="56"/>
    <col min="5928" max="5928" width="17.7109375" style="56" customWidth="1"/>
    <col min="5929" max="5933" width="0.85546875" style="56"/>
    <col min="5934" max="5934" width="13.5703125" style="56" customWidth="1"/>
    <col min="5935" max="5935" width="0" style="56" hidden="1" customWidth="1"/>
    <col min="5936" max="5936" width="9.5703125" style="56" customWidth="1"/>
    <col min="5937" max="5937" width="6.7109375" style="56" customWidth="1"/>
    <col min="5938" max="5950" width="0" style="56" hidden="1" customWidth="1"/>
    <col min="5951" max="5951" width="4.28515625" style="56" customWidth="1"/>
    <col min="5952" max="6144" width="0.85546875" style="56"/>
    <col min="6145" max="6145" width="1.5703125" style="56" customWidth="1"/>
    <col min="6146" max="6146" width="0.85546875" style="56"/>
    <col min="6147" max="6147" width="0.42578125" style="56" customWidth="1"/>
    <col min="6148" max="6149" width="0" style="56" hidden="1" customWidth="1"/>
    <col min="6150" max="6156" width="0.85546875" style="56"/>
    <col min="6157" max="6157" width="2.140625" style="56" customWidth="1"/>
    <col min="6158" max="6158" width="0.85546875" style="56"/>
    <col min="6159" max="6159" width="34.7109375" style="56" customWidth="1"/>
    <col min="6160" max="6181" width="0.85546875" style="56"/>
    <col min="6182" max="6182" width="8.28515625" style="56" customWidth="1"/>
    <col min="6183" max="6183" width="0.85546875" style="56"/>
    <col min="6184" max="6184" width="17.7109375" style="56" customWidth="1"/>
    <col min="6185" max="6189" width="0.85546875" style="56"/>
    <col min="6190" max="6190" width="13.5703125" style="56" customWidth="1"/>
    <col min="6191" max="6191" width="0" style="56" hidden="1" customWidth="1"/>
    <col min="6192" max="6192" width="9.5703125" style="56" customWidth="1"/>
    <col min="6193" max="6193" width="6.7109375" style="56" customWidth="1"/>
    <col min="6194" max="6206" width="0" style="56" hidden="1" customWidth="1"/>
    <col min="6207" max="6207" width="4.28515625" style="56" customWidth="1"/>
    <col min="6208" max="6400" width="0.85546875" style="56"/>
    <col min="6401" max="6401" width="1.5703125" style="56" customWidth="1"/>
    <col min="6402" max="6402" width="0.85546875" style="56"/>
    <col min="6403" max="6403" width="0.42578125" style="56" customWidth="1"/>
    <col min="6404" max="6405" width="0" style="56" hidden="1" customWidth="1"/>
    <col min="6406" max="6412" width="0.85546875" style="56"/>
    <col min="6413" max="6413" width="2.140625" style="56" customWidth="1"/>
    <col min="6414" max="6414" width="0.85546875" style="56"/>
    <col min="6415" max="6415" width="34.7109375" style="56" customWidth="1"/>
    <col min="6416" max="6437" width="0.85546875" style="56"/>
    <col min="6438" max="6438" width="8.28515625" style="56" customWidth="1"/>
    <col min="6439" max="6439" width="0.85546875" style="56"/>
    <col min="6440" max="6440" width="17.7109375" style="56" customWidth="1"/>
    <col min="6441" max="6445" width="0.85546875" style="56"/>
    <col min="6446" max="6446" width="13.5703125" style="56" customWidth="1"/>
    <col min="6447" max="6447" width="0" style="56" hidden="1" customWidth="1"/>
    <col min="6448" max="6448" width="9.5703125" style="56" customWidth="1"/>
    <col min="6449" max="6449" width="6.7109375" style="56" customWidth="1"/>
    <col min="6450" max="6462" width="0" style="56" hidden="1" customWidth="1"/>
    <col min="6463" max="6463" width="4.28515625" style="56" customWidth="1"/>
    <col min="6464" max="6656" width="0.85546875" style="56"/>
    <col min="6657" max="6657" width="1.5703125" style="56" customWidth="1"/>
    <col min="6658" max="6658" width="0.85546875" style="56"/>
    <col min="6659" max="6659" width="0.42578125" style="56" customWidth="1"/>
    <col min="6660" max="6661" width="0" style="56" hidden="1" customWidth="1"/>
    <col min="6662" max="6668" width="0.85546875" style="56"/>
    <col min="6669" max="6669" width="2.140625" style="56" customWidth="1"/>
    <col min="6670" max="6670" width="0.85546875" style="56"/>
    <col min="6671" max="6671" width="34.7109375" style="56" customWidth="1"/>
    <col min="6672" max="6693" width="0.85546875" style="56"/>
    <col min="6694" max="6694" width="8.28515625" style="56" customWidth="1"/>
    <col min="6695" max="6695" width="0.85546875" style="56"/>
    <col min="6696" max="6696" width="17.7109375" style="56" customWidth="1"/>
    <col min="6697" max="6701" width="0.85546875" style="56"/>
    <col min="6702" max="6702" width="13.5703125" style="56" customWidth="1"/>
    <col min="6703" max="6703" width="0" style="56" hidden="1" customWidth="1"/>
    <col min="6704" max="6704" width="9.5703125" style="56" customWidth="1"/>
    <col min="6705" max="6705" width="6.7109375" style="56" customWidth="1"/>
    <col min="6706" max="6718" width="0" style="56" hidden="1" customWidth="1"/>
    <col min="6719" max="6719" width="4.28515625" style="56" customWidth="1"/>
    <col min="6720" max="6912" width="0.85546875" style="56"/>
    <col min="6913" max="6913" width="1.5703125" style="56" customWidth="1"/>
    <col min="6914" max="6914" width="0.85546875" style="56"/>
    <col min="6915" max="6915" width="0.42578125" style="56" customWidth="1"/>
    <col min="6916" max="6917" width="0" style="56" hidden="1" customWidth="1"/>
    <col min="6918" max="6924" width="0.85546875" style="56"/>
    <col min="6925" max="6925" width="2.140625" style="56" customWidth="1"/>
    <col min="6926" max="6926" width="0.85546875" style="56"/>
    <col min="6927" max="6927" width="34.7109375" style="56" customWidth="1"/>
    <col min="6928" max="6949" width="0.85546875" style="56"/>
    <col min="6950" max="6950" width="8.28515625" style="56" customWidth="1"/>
    <col min="6951" max="6951" width="0.85546875" style="56"/>
    <col min="6952" max="6952" width="17.7109375" style="56" customWidth="1"/>
    <col min="6953" max="6957" width="0.85546875" style="56"/>
    <col min="6958" max="6958" width="13.5703125" style="56" customWidth="1"/>
    <col min="6959" max="6959" width="0" style="56" hidden="1" customWidth="1"/>
    <col min="6960" max="6960" width="9.5703125" style="56" customWidth="1"/>
    <col min="6961" max="6961" width="6.7109375" style="56" customWidth="1"/>
    <col min="6962" max="6974" width="0" style="56" hidden="1" customWidth="1"/>
    <col min="6975" max="6975" width="4.28515625" style="56" customWidth="1"/>
    <col min="6976" max="7168" width="0.85546875" style="56"/>
    <col min="7169" max="7169" width="1.5703125" style="56" customWidth="1"/>
    <col min="7170" max="7170" width="0.85546875" style="56"/>
    <col min="7171" max="7171" width="0.42578125" style="56" customWidth="1"/>
    <col min="7172" max="7173" width="0" style="56" hidden="1" customWidth="1"/>
    <col min="7174" max="7180" width="0.85546875" style="56"/>
    <col min="7181" max="7181" width="2.140625" style="56" customWidth="1"/>
    <col min="7182" max="7182" width="0.85546875" style="56"/>
    <col min="7183" max="7183" width="34.7109375" style="56" customWidth="1"/>
    <col min="7184" max="7205" width="0.85546875" style="56"/>
    <col min="7206" max="7206" width="8.28515625" style="56" customWidth="1"/>
    <col min="7207" max="7207" width="0.85546875" style="56"/>
    <col min="7208" max="7208" width="17.7109375" style="56" customWidth="1"/>
    <col min="7209" max="7213" width="0.85546875" style="56"/>
    <col min="7214" max="7214" width="13.5703125" style="56" customWidth="1"/>
    <col min="7215" max="7215" width="0" style="56" hidden="1" customWidth="1"/>
    <col min="7216" max="7216" width="9.5703125" style="56" customWidth="1"/>
    <col min="7217" max="7217" width="6.7109375" style="56" customWidth="1"/>
    <col min="7218" max="7230" width="0" style="56" hidden="1" customWidth="1"/>
    <col min="7231" max="7231" width="4.28515625" style="56" customWidth="1"/>
    <col min="7232" max="7424" width="0.85546875" style="56"/>
    <col min="7425" max="7425" width="1.5703125" style="56" customWidth="1"/>
    <col min="7426" max="7426" width="0.85546875" style="56"/>
    <col min="7427" max="7427" width="0.42578125" style="56" customWidth="1"/>
    <col min="7428" max="7429" width="0" style="56" hidden="1" customWidth="1"/>
    <col min="7430" max="7436" width="0.85546875" style="56"/>
    <col min="7437" max="7437" width="2.140625" style="56" customWidth="1"/>
    <col min="7438" max="7438" width="0.85546875" style="56"/>
    <col min="7439" max="7439" width="34.7109375" style="56" customWidth="1"/>
    <col min="7440" max="7461" width="0.85546875" style="56"/>
    <col min="7462" max="7462" width="8.28515625" style="56" customWidth="1"/>
    <col min="7463" max="7463" width="0.85546875" style="56"/>
    <col min="7464" max="7464" width="17.7109375" style="56" customWidth="1"/>
    <col min="7465" max="7469" width="0.85546875" style="56"/>
    <col min="7470" max="7470" width="13.5703125" style="56" customWidth="1"/>
    <col min="7471" max="7471" width="0" style="56" hidden="1" customWidth="1"/>
    <col min="7472" max="7472" width="9.5703125" style="56" customWidth="1"/>
    <col min="7473" max="7473" width="6.7109375" style="56" customWidth="1"/>
    <col min="7474" max="7486" width="0" style="56" hidden="1" customWidth="1"/>
    <col min="7487" max="7487" width="4.28515625" style="56" customWidth="1"/>
    <col min="7488" max="7680" width="0.85546875" style="56"/>
    <col min="7681" max="7681" width="1.5703125" style="56" customWidth="1"/>
    <col min="7682" max="7682" width="0.85546875" style="56"/>
    <col min="7683" max="7683" width="0.42578125" style="56" customWidth="1"/>
    <col min="7684" max="7685" width="0" style="56" hidden="1" customWidth="1"/>
    <col min="7686" max="7692" width="0.85546875" style="56"/>
    <col min="7693" max="7693" width="2.140625" style="56" customWidth="1"/>
    <col min="7694" max="7694" width="0.85546875" style="56"/>
    <col min="7695" max="7695" width="34.7109375" style="56" customWidth="1"/>
    <col min="7696" max="7717" width="0.85546875" style="56"/>
    <col min="7718" max="7718" width="8.28515625" style="56" customWidth="1"/>
    <col min="7719" max="7719" width="0.85546875" style="56"/>
    <col min="7720" max="7720" width="17.7109375" style="56" customWidth="1"/>
    <col min="7721" max="7725" width="0.85546875" style="56"/>
    <col min="7726" max="7726" width="13.5703125" style="56" customWidth="1"/>
    <col min="7727" max="7727" width="0" style="56" hidden="1" customWidth="1"/>
    <col min="7728" max="7728" width="9.5703125" style="56" customWidth="1"/>
    <col min="7729" max="7729" width="6.7109375" style="56" customWidth="1"/>
    <col min="7730" max="7742" width="0" style="56" hidden="1" customWidth="1"/>
    <col min="7743" max="7743" width="4.28515625" style="56" customWidth="1"/>
    <col min="7744" max="7936" width="0.85546875" style="56"/>
    <col min="7937" max="7937" width="1.5703125" style="56" customWidth="1"/>
    <col min="7938" max="7938" width="0.85546875" style="56"/>
    <col min="7939" max="7939" width="0.42578125" style="56" customWidth="1"/>
    <col min="7940" max="7941" width="0" style="56" hidden="1" customWidth="1"/>
    <col min="7942" max="7948" width="0.85546875" style="56"/>
    <col min="7949" max="7949" width="2.140625" style="56" customWidth="1"/>
    <col min="7950" max="7950" width="0.85546875" style="56"/>
    <col min="7951" max="7951" width="34.7109375" style="56" customWidth="1"/>
    <col min="7952" max="7973" width="0.85546875" style="56"/>
    <col min="7974" max="7974" width="8.28515625" style="56" customWidth="1"/>
    <col min="7975" max="7975" width="0.85546875" style="56"/>
    <col min="7976" max="7976" width="17.7109375" style="56" customWidth="1"/>
    <col min="7977" max="7981" width="0.85546875" style="56"/>
    <col min="7982" max="7982" width="13.5703125" style="56" customWidth="1"/>
    <col min="7983" max="7983" width="0" style="56" hidden="1" customWidth="1"/>
    <col min="7984" max="7984" width="9.5703125" style="56" customWidth="1"/>
    <col min="7985" max="7985" width="6.7109375" style="56" customWidth="1"/>
    <col min="7986" max="7998" width="0" style="56" hidden="1" customWidth="1"/>
    <col min="7999" max="7999" width="4.28515625" style="56" customWidth="1"/>
    <col min="8000" max="8192" width="0.85546875" style="56"/>
    <col min="8193" max="8193" width="1.5703125" style="56" customWidth="1"/>
    <col min="8194" max="8194" width="0.85546875" style="56"/>
    <col min="8195" max="8195" width="0.42578125" style="56" customWidth="1"/>
    <col min="8196" max="8197" width="0" style="56" hidden="1" customWidth="1"/>
    <col min="8198" max="8204" width="0.85546875" style="56"/>
    <col min="8205" max="8205" width="2.140625" style="56" customWidth="1"/>
    <col min="8206" max="8206" width="0.85546875" style="56"/>
    <col min="8207" max="8207" width="34.7109375" style="56" customWidth="1"/>
    <col min="8208" max="8229" width="0.85546875" style="56"/>
    <col min="8230" max="8230" width="8.28515625" style="56" customWidth="1"/>
    <col min="8231" max="8231" width="0.85546875" style="56"/>
    <col min="8232" max="8232" width="17.7109375" style="56" customWidth="1"/>
    <col min="8233" max="8237" width="0.85546875" style="56"/>
    <col min="8238" max="8238" width="13.5703125" style="56" customWidth="1"/>
    <col min="8239" max="8239" width="0" style="56" hidden="1" customWidth="1"/>
    <col min="8240" max="8240" width="9.5703125" style="56" customWidth="1"/>
    <col min="8241" max="8241" width="6.7109375" style="56" customWidth="1"/>
    <col min="8242" max="8254" width="0" style="56" hidden="1" customWidth="1"/>
    <col min="8255" max="8255" width="4.28515625" style="56" customWidth="1"/>
    <col min="8256" max="8448" width="0.85546875" style="56"/>
    <col min="8449" max="8449" width="1.5703125" style="56" customWidth="1"/>
    <col min="8450" max="8450" width="0.85546875" style="56"/>
    <col min="8451" max="8451" width="0.42578125" style="56" customWidth="1"/>
    <col min="8452" max="8453" width="0" style="56" hidden="1" customWidth="1"/>
    <col min="8454" max="8460" width="0.85546875" style="56"/>
    <col min="8461" max="8461" width="2.140625" style="56" customWidth="1"/>
    <col min="8462" max="8462" width="0.85546875" style="56"/>
    <col min="8463" max="8463" width="34.7109375" style="56" customWidth="1"/>
    <col min="8464" max="8485" width="0.85546875" style="56"/>
    <col min="8486" max="8486" width="8.28515625" style="56" customWidth="1"/>
    <col min="8487" max="8487" width="0.85546875" style="56"/>
    <col min="8488" max="8488" width="17.7109375" style="56" customWidth="1"/>
    <col min="8489" max="8493" width="0.85546875" style="56"/>
    <col min="8494" max="8494" width="13.5703125" style="56" customWidth="1"/>
    <col min="8495" max="8495" width="0" style="56" hidden="1" customWidth="1"/>
    <col min="8496" max="8496" width="9.5703125" style="56" customWidth="1"/>
    <col min="8497" max="8497" width="6.7109375" style="56" customWidth="1"/>
    <col min="8498" max="8510" width="0" style="56" hidden="1" customWidth="1"/>
    <col min="8511" max="8511" width="4.28515625" style="56" customWidth="1"/>
    <col min="8512" max="8704" width="0.85546875" style="56"/>
    <col min="8705" max="8705" width="1.5703125" style="56" customWidth="1"/>
    <col min="8706" max="8706" width="0.85546875" style="56"/>
    <col min="8707" max="8707" width="0.42578125" style="56" customWidth="1"/>
    <col min="8708" max="8709" width="0" style="56" hidden="1" customWidth="1"/>
    <col min="8710" max="8716" width="0.85546875" style="56"/>
    <col min="8717" max="8717" width="2.140625" style="56" customWidth="1"/>
    <col min="8718" max="8718" width="0.85546875" style="56"/>
    <col min="8719" max="8719" width="34.7109375" style="56" customWidth="1"/>
    <col min="8720" max="8741" width="0.85546875" style="56"/>
    <col min="8742" max="8742" width="8.28515625" style="56" customWidth="1"/>
    <col min="8743" max="8743" width="0.85546875" style="56"/>
    <col min="8744" max="8744" width="17.7109375" style="56" customWidth="1"/>
    <col min="8745" max="8749" width="0.85546875" style="56"/>
    <col min="8750" max="8750" width="13.5703125" style="56" customWidth="1"/>
    <col min="8751" max="8751" width="0" style="56" hidden="1" customWidth="1"/>
    <col min="8752" max="8752" width="9.5703125" style="56" customWidth="1"/>
    <col min="8753" max="8753" width="6.7109375" style="56" customWidth="1"/>
    <col min="8754" max="8766" width="0" style="56" hidden="1" customWidth="1"/>
    <col min="8767" max="8767" width="4.28515625" style="56" customWidth="1"/>
    <col min="8768" max="8960" width="0.85546875" style="56"/>
    <col min="8961" max="8961" width="1.5703125" style="56" customWidth="1"/>
    <col min="8962" max="8962" width="0.85546875" style="56"/>
    <col min="8963" max="8963" width="0.42578125" style="56" customWidth="1"/>
    <col min="8964" max="8965" width="0" style="56" hidden="1" customWidth="1"/>
    <col min="8966" max="8972" width="0.85546875" style="56"/>
    <col min="8973" max="8973" width="2.140625" style="56" customWidth="1"/>
    <col min="8974" max="8974" width="0.85546875" style="56"/>
    <col min="8975" max="8975" width="34.7109375" style="56" customWidth="1"/>
    <col min="8976" max="8997" width="0.85546875" style="56"/>
    <col min="8998" max="8998" width="8.28515625" style="56" customWidth="1"/>
    <col min="8999" max="8999" width="0.85546875" style="56"/>
    <col min="9000" max="9000" width="17.7109375" style="56" customWidth="1"/>
    <col min="9001" max="9005" width="0.85546875" style="56"/>
    <col min="9006" max="9006" width="13.5703125" style="56" customWidth="1"/>
    <col min="9007" max="9007" width="0" style="56" hidden="1" customWidth="1"/>
    <col min="9008" max="9008" width="9.5703125" style="56" customWidth="1"/>
    <col min="9009" max="9009" width="6.7109375" style="56" customWidth="1"/>
    <col min="9010" max="9022" width="0" style="56" hidden="1" customWidth="1"/>
    <col min="9023" max="9023" width="4.28515625" style="56" customWidth="1"/>
    <col min="9024" max="9216" width="0.85546875" style="56"/>
    <col min="9217" max="9217" width="1.5703125" style="56" customWidth="1"/>
    <col min="9218" max="9218" width="0.85546875" style="56"/>
    <col min="9219" max="9219" width="0.42578125" style="56" customWidth="1"/>
    <col min="9220" max="9221" width="0" style="56" hidden="1" customWidth="1"/>
    <col min="9222" max="9228" width="0.85546875" style="56"/>
    <col min="9229" max="9229" width="2.140625" style="56" customWidth="1"/>
    <col min="9230" max="9230" width="0.85546875" style="56"/>
    <col min="9231" max="9231" width="34.7109375" style="56" customWidth="1"/>
    <col min="9232" max="9253" width="0.85546875" style="56"/>
    <col min="9254" max="9254" width="8.28515625" style="56" customWidth="1"/>
    <col min="9255" max="9255" width="0.85546875" style="56"/>
    <col min="9256" max="9256" width="17.7109375" style="56" customWidth="1"/>
    <col min="9257" max="9261" width="0.85546875" style="56"/>
    <col min="9262" max="9262" width="13.5703125" style="56" customWidth="1"/>
    <col min="9263" max="9263" width="0" style="56" hidden="1" customWidth="1"/>
    <col min="9264" max="9264" width="9.5703125" style="56" customWidth="1"/>
    <col min="9265" max="9265" width="6.7109375" style="56" customWidth="1"/>
    <col min="9266" max="9278" width="0" style="56" hidden="1" customWidth="1"/>
    <col min="9279" max="9279" width="4.28515625" style="56" customWidth="1"/>
    <col min="9280" max="9472" width="0.85546875" style="56"/>
    <col min="9473" max="9473" width="1.5703125" style="56" customWidth="1"/>
    <col min="9474" max="9474" width="0.85546875" style="56"/>
    <col min="9475" max="9475" width="0.42578125" style="56" customWidth="1"/>
    <col min="9476" max="9477" width="0" style="56" hidden="1" customWidth="1"/>
    <col min="9478" max="9484" width="0.85546875" style="56"/>
    <col min="9485" max="9485" width="2.140625" style="56" customWidth="1"/>
    <col min="9486" max="9486" width="0.85546875" style="56"/>
    <col min="9487" max="9487" width="34.7109375" style="56" customWidth="1"/>
    <col min="9488" max="9509" width="0.85546875" style="56"/>
    <col min="9510" max="9510" width="8.28515625" style="56" customWidth="1"/>
    <col min="9511" max="9511" width="0.85546875" style="56"/>
    <col min="9512" max="9512" width="17.7109375" style="56" customWidth="1"/>
    <col min="9513" max="9517" width="0.85546875" style="56"/>
    <col min="9518" max="9518" width="13.5703125" style="56" customWidth="1"/>
    <col min="9519" max="9519" width="0" style="56" hidden="1" customWidth="1"/>
    <col min="9520" max="9520" width="9.5703125" style="56" customWidth="1"/>
    <col min="9521" max="9521" width="6.7109375" style="56" customWidth="1"/>
    <col min="9522" max="9534" width="0" style="56" hidden="1" customWidth="1"/>
    <col min="9535" max="9535" width="4.28515625" style="56" customWidth="1"/>
    <col min="9536" max="9728" width="0.85546875" style="56"/>
    <col min="9729" max="9729" width="1.5703125" style="56" customWidth="1"/>
    <col min="9730" max="9730" width="0.85546875" style="56"/>
    <col min="9731" max="9731" width="0.42578125" style="56" customWidth="1"/>
    <col min="9732" max="9733" width="0" style="56" hidden="1" customWidth="1"/>
    <col min="9734" max="9740" width="0.85546875" style="56"/>
    <col min="9741" max="9741" width="2.140625" style="56" customWidth="1"/>
    <col min="9742" max="9742" width="0.85546875" style="56"/>
    <col min="9743" max="9743" width="34.7109375" style="56" customWidth="1"/>
    <col min="9744" max="9765" width="0.85546875" style="56"/>
    <col min="9766" max="9766" width="8.28515625" style="56" customWidth="1"/>
    <col min="9767" max="9767" width="0.85546875" style="56"/>
    <col min="9768" max="9768" width="17.7109375" style="56" customWidth="1"/>
    <col min="9769" max="9773" width="0.85546875" style="56"/>
    <col min="9774" max="9774" width="13.5703125" style="56" customWidth="1"/>
    <col min="9775" max="9775" width="0" style="56" hidden="1" customWidth="1"/>
    <col min="9776" max="9776" width="9.5703125" style="56" customWidth="1"/>
    <col min="9777" max="9777" width="6.7109375" style="56" customWidth="1"/>
    <col min="9778" max="9790" width="0" style="56" hidden="1" customWidth="1"/>
    <col min="9791" max="9791" width="4.28515625" style="56" customWidth="1"/>
    <col min="9792" max="9984" width="0.85546875" style="56"/>
    <col min="9985" max="9985" width="1.5703125" style="56" customWidth="1"/>
    <col min="9986" max="9986" width="0.85546875" style="56"/>
    <col min="9987" max="9987" width="0.42578125" style="56" customWidth="1"/>
    <col min="9988" max="9989" width="0" style="56" hidden="1" customWidth="1"/>
    <col min="9990" max="9996" width="0.85546875" style="56"/>
    <col min="9997" max="9997" width="2.140625" style="56" customWidth="1"/>
    <col min="9998" max="9998" width="0.85546875" style="56"/>
    <col min="9999" max="9999" width="34.7109375" style="56" customWidth="1"/>
    <col min="10000" max="10021" width="0.85546875" style="56"/>
    <col min="10022" max="10022" width="8.28515625" style="56" customWidth="1"/>
    <col min="10023" max="10023" width="0.85546875" style="56"/>
    <col min="10024" max="10024" width="17.7109375" style="56" customWidth="1"/>
    <col min="10025" max="10029" width="0.85546875" style="56"/>
    <col min="10030" max="10030" width="13.5703125" style="56" customWidth="1"/>
    <col min="10031" max="10031" width="0" style="56" hidden="1" customWidth="1"/>
    <col min="10032" max="10032" width="9.5703125" style="56" customWidth="1"/>
    <col min="10033" max="10033" width="6.7109375" style="56" customWidth="1"/>
    <col min="10034" max="10046" width="0" style="56" hidden="1" customWidth="1"/>
    <col min="10047" max="10047" width="4.28515625" style="56" customWidth="1"/>
    <col min="10048" max="10240" width="0.85546875" style="56"/>
    <col min="10241" max="10241" width="1.5703125" style="56" customWidth="1"/>
    <col min="10242" max="10242" width="0.85546875" style="56"/>
    <col min="10243" max="10243" width="0.42578125" style="56" customWidth="1"/>
    <col min="10244" max="10245" width="0" style="56" hidden="1" customWidth="1"/>
    <col min="10246" max="10252" width="0.85546875" style="56"/>
    <col min="10253" max="10253" width="2.140625" style="56" customWidth="1"/>
    <col min="10254" max="10254" width="0.85546875" style="56"/>
    <col min="10255" max="10255" width="34.7109375" style="56" customWidth="1"/>
    <col min="10256" max="10277" width="0.85546875" style="56"/>
    <col min="10278" max="10278" width="8.28515625" style="56" customWidth="1"/>
    <col min="10279" max="10279" width="0.85546875" style="56"/>
    <col min="10280" max="10280" width="17.7109375" style="56" customWidth="1"/>
    <col min="10281" max="10285" width="0.85546875" style="56"/>
    <col min="10286" max="10286" width="13.5703125" style="56" customWidth="1"/>
    <col min="10287" max="10287" width="0" style="56" hidden="1" customWidth="1"/>
    <col min="10288" max="10288" width="9.5703125" style="56" customWidth="1"/>
    <col min="10289" max="10289" width="6.7109375" style="56" customWidth="1"/>
    <col min="10290" max="10302" width="0" style="56" hidden="1" customWidth="1"/>
    <col min="10303" max="10303" width="4.28515625" style="56" customWidth="1"/>
    <col min="10304" max="10496" width="0.85546875" style="56"/>
    <col min="10497" max="10497" width="1.5703125" style="56" customWidth="1"/>
    <col min="10498" max="10498" width="0.85546875" style="56"/>
    <col min="10499" max="10499" width="0.42578125" style="56" customWidth="1"/>
    <col min="10500" max="10501" width="0" style="56" hidden="1" customWidth="1"/>
    <col min="10502" max="10508" width="0.85546875" style="56"/>
    <col min="10509" max="10509" width="2.140625" style="56" customWidth="1"/>
    <col min="10510" max="10510" width="0.85546875" style="56"/>
    <col min="10511" max="10511" width="34.7109375" style="56" customWidth="1"/>
    <col min="10512" max="10533" width="0.85546875" style="56"/>
    <col min="10534" max="10534" width="8.28515625" style="56" customWidth="1"/>
    <col min="10535" max="10535" width="0.85546875" style="56"/>
    <col min="10536" max="10536" width="17.7109375" style="56" customWidth="1"/>
    <col min="10537" max="10541" width="0.85546875" style="56"/>
    <col min="10542" max="10542" width="13.5703125" style="56" customWidth="1"/>
    <col min="10543" max="10543" width="0" style="56" hidden="1" customWidth="1"/>
    <col min="10544" max="10544" width="9.5703125" style="56" customWidth="1"/>
    <col min="10545" max="10545" width="6.7109375" style="56" customWidth="1"/>
    <col min="10546" max="10558" width="0" style="56" hidden="1" customWidth="1"/>
    <col min="10559" max="10559" width="4.28515625" style="56" customWidth="1"/>
    <col min="10560" max="10752" width="0.85546875" style="56"/>
    <col min="10753" max="10753" width="1.5703125" style="56" customWidth="1"/>
    <col min="10754" max="10754" width="0.85546875" style="56"/>
    <col min="10755" max="10755" width="0.42578125" style="56" customWidth="1"/>
    <col min="10756" max="10757" width="0" style="56" hidden="1" customWidth="1"/>
    <col min="10758" max="10764" width="0.85546875" style="56"/>
    <col min="10765" max="10765" width="2.140625" style="56" customWidth="1"/>
    <col min="10766" max="10766" width="0.85546875" style="56"/>
    <col min="10767" max="10767" width="34.7109375" style="56" customWidth="1"/>
    <col min="10768" max="10789" width="0.85546875" style="56"/>
    <col min="10790" max="10790" width="8.28515625" style="56" customWidth="1"/>
    <col min="10791" max="10791" width="0.85546875" style="56"/>
    <col min="10792" max="10792" width="17.7109375" style="56" customWidth="1"/>
    <col min="10793" max="10797" width="0.85546875" style="56"/>
    <col min="10798" max="10798" width="13.5703125" style="56" customWidth="1"/>
    <col min="10799" max="10799" width="0" style="56" hidden="1" customWidth="1"/>
    <col min="10800" max="10800" width="9.5703125" style="56" customWidth="1"/>
    <col min="10801" max="10801" width="6.7109375" style="56" customWidth="1"/>
    <col min="10802" max="10814" width="0" style="56" hidden="1" customWidth="1"/>
    <col min="10815" max="10815" width="4.28515625" style="56" customWidth="1"/>
    <col min="10816" max="11008" width="0.85546875" style="56"/>
    <col min="11009" max="11009" width="1.5703125" style="56" customWidth="1"/>
    <col min="11010" max="11010" width="0.85546875" style="56"/>
    <col min="11011" max="11011" width="0.42578125" style="56" customWidth="1"/>
    <col min="11012" max="11013" width="0" style="56" hidden="1" customWidth="1"/>
    <col min="11014" max="11020" width="0.85546875" style="56"/>
    <col min="11021" max="11021" width="2.140625" style="56" customWidth="1"/>
    <col min="11022" max="11022" width="0.85546875" style="56"/>
    <col min="11023" max="11023" width="34.7109375" style="56" customWidth="1"/>
    <col min="11024" max="11045" width="0.85546875" style="56"/>
    <col min="11046" max="11046" width="8.28515625" style="56" customWidth="1"/>
    <col min="11047" max="11047" width="0.85546875" style="56"/>
    <col min="11048" max="11048" width="17.7109375" style="56" customWidth="1"/>
    <col min="11049" max="11053" width="0.85546875" style="56"/>
    <col min="11054" max="11054" width="13.5703125" style="56" customWidth="1"/>
    <col min="11055" max="11055" width="0" style="56" hidden="1" customWidth="1"/>
    <col min="11056" max="11056" width="9.5703125" style="56" customWidth="1"/>
    <col min="11057" max="11057" width="6.7109375" style="56" customWidth="1"/>
    <col min="11058" max="11070" width="0" style="56" hidden="1" customWidth="1"/>
    <col min="11071" max="11071" width="4.28515625" style="56" customWidth="1"/>
    <col min="11072" max="11264" width="0.85546875" style="56"/>
    <col min="11265" max="11265" width="1.5703125" style="56" customWidth="1"/>
    <col min="11266" max="11266" width="0.85546875" style="56"/>
    <col min="11267" max="11267" width="0.42578125" style="56" customWidth="1"/>
    <col min="11268" max="11269" width="0" style="56" hidden="1" customWidth="1"/>
    <col min="11270" max="11276" width="0.85546875" style="56"/>
    <col min="11277" max="11277" width="2.140625" style="56" customWidth="1"/>
    <col min="11278" max="11278" width="0.85546875" style="56"/>
    <col min="11279" max="11279" width="34.7109375" style="56" customWidth="1"/>
    <col min="11280" max="11301" width="0.85546875" style="56"/>
    <col min="11302" max="11302" width="8.28515625" style="56" customWidth="1"/>
    <col min="11303" max="11303" width="0.85546875" style="56"/>
    <col min="11304" max="11304" width="17.7109375" style="56" customWidth="1"/>
    <col min="11305" max="11309" width="0.85546875" style="56"/>
    <col min="11310" max="11310" width="13.5703125" style="56" customWidth="1"/>
    <col min="11311" max="11311" width="0" style="56" hidden="1" customWidth="1"/>
    <col min="11312" max="11312" width="9.5703125" style="56" customWidth="1"/>
    <col min="11313" max="11313" width="6.7109375" style="56" customWidth="1"/>
    <col min="11314" max="11326" width="0" style="56" hidden="1" customWidth="1"/>
    <col min="11327" max="11327" width="4.28515625" style="56" customWidth="1"/>
    <col min="11328" max="11520" width="0.85546875" style="56"/>
    <col min="11521" max="11521" width="1.5703125" style="56" customWidth="1"/>
    <col min="11522" max="11522" width="0.85546875" style="56"/>
    <col min="11523" max="11523" width="0.42578125" style="56" customWidth="1"/>
    <col min="11524" max="11525" width="0" style="56" hidden="1" customWidth="1"/>
    <col min="11526" max="11532" width="0.85546875" style="56"/>
    <col min="11533" max="11533" width="2.140625" style="56" customWidth="1"/>
    <col min="11534" max="11534" width="0.85546875" style="56"/>
    <col min="11535" max="11535" width="34.7109375" style="56" customWidth="1"/>
    <col min="11536" max="11557" width="0.85546875" style="56"/>
    <col min="11558" max="11558" width="8.28515625" style="56" customWidth="1"/>
    <col min="11559" max="11559" width="0.85546875" style="56"/>
    <col min="11560" max="11560" width="17.7109375" style="56" customWidth="1"/>
    <col min="11561" max="11565" width="0.85546875" style="56"/>
    <col min="11566" max="11566" width="13.5703125" style="56" customWidth="1"/>
    <col min="11567" max="11567" width="0" style="56" hidden="1" customWidth="1"/>
    <col min="11568" max="11568" width="9.5703125" style="56" customWidth="1"/>
    <col min="11569" max="11569" width="6.7109375" style="56" customWidth="1"/>
    <col min="11570" max="11582" width="0" style="56" hidden="1" customWidth="1"/>
    <col min="11583" max="11583" width="4.28515625" style="56" customWidth="1"/>
    <col min="11584" max="11776" width="0.85546875" style="56"/>
    <col min="11777" max="11777" width="1.5703125" style="56" customWidth="1"/>
    <col min="11778" max="11778" width="0.85546875" style="56"/>
    <col min="11779" max="11779" width="0.42578125" style="56" customWidth="1"/>
    <col min="11780" max="11781" width="0" style="56" hidden="1" customWidth="1"/>
    <col min="11782" max="11788" width="0.85546875" style="56"/>
    <col min="11789" max="11789" width="2.140625" style="56" customWidth="1"/>
    <col min="11790" max="11790" width="0.85546875" style="56"/>
    <col min="11791" max="11791" width="34.7109375" style="56" customWidth="1"/>
    <col min="11792" max="11813" width="0.85546875" style="56"/>
    <col min="11814" max="11814" width="8.28515625" style="56" customWidth="1"/>
    <col min="11815" max="11815" width="0.85546875" style="56"/>
    <col min="11816" max="11816" width="17.7109375" style="56" customWidth="1"/>
    <col min="11817" max="11821" width="0.85546875" style="56"/>
    <col min="11822" max="11822" width="13.5703125" style="56" customWidth="1"/>
    <col min="11823" max="11823" width="0" style="56" hidden="1" customWidth="1"/>
    <col min="11824" max="11824" width="9.5703125" style="56" customWidth="1"/>
    <col min="11825" max="11825" width="6.7109375" style="56" customWidth="1"/>
    <col min="11826" max="11838" width="0" style="56" hidden="1" customWidth="1"/>
    <col min="11839" max="11839" width="4.28515625" style="56" customWidth="1"/>
    <col min="11840" max="12032" width="0.85546875" style="56"/>
    <col min="12033" max="12033" width="1.5703125" style="56" customWidth="1"/>
    <col min="12034" max="12034" width="0.85546875" style="56"/>
    <col min="12035" max="12035" width="0.42578125" style="56" customWidth="1"/>
    <col min="12036" max="12037" width="0" style="56" hidden="1" customWidth="1"/>
    <col min="12038" max="12044" width="0.85546875" style="56"/>
    <col min="12045" max="12045" width="2.140625" style="56" customWidth="1"/>
    <col min="12046" max="12046" width="0.85546875" style="56"/>
    <col min="12047" max="12047" width="34.7109375" style="56" customWidth="1"/>
    <col min="12048" max="12069" width="0.85546875" style="56"/>
    <col min="12070" max="12070" width="8.28515625" style="56" customWidth="1"/>
    <col min="12071" max="12071" width="0.85546875" style="56"/>
    <col min="12072" max="12072" width="17.7109375" style="56" customWidth="1"/>
    <col min="12073" max="12077" width="0.85546875" style="56"/>
    <col min="12078" max="12078" width="13.5703125" style="56" customWidth="1"/>
    <col min="12079" max="12079" width="0" style="56" hidden="1" customWidth="1"/>
    <col min="12080" max="12080" width="9.5703125" style="56" customWidth="1"/>
    <col min="12081" max="12081" width="6.7109375" style="56" customWidth="1"/>
    <col min="12082" max="12094" width="0" style="56" hidden="1" customWidth="1"/>
    <col min="12095" max="12095" width="4.28515625" style="56" customWidth="1"/>
    <col min="12096" max="12288" width="0.85546875" style="56"/>
    <col min="12289" max="12289" width="1.5703125" style="56" customWidth="1"/>
    <col min="12290" max="12290" width="0.85546875" style="56"/>
    <col min="12291" max="12291" width="0.42578125" style="56" customWidth="1"/>
    <col min="12292" max="12293" width="0" style="56" hidden="1" customWidth="1"/>
    <col min="12294" max="12300" width="0.85546875" style="56"/>
    <col min="12301" max="12301" width="2.140625" style="56" customWidth="1"/>
    <col min="12302" max="12302" width="0.85546875" style="56"/>
    <col min="12303" max="12303" width="34.7109375" style="56" customWidth="1"/>
    <col min="12304" max="12325" width="0.85546875" style="56"/>
    <col min="12326" max="12326" width="8.28515625" style="56" customWidth="1"/>
    <col min="12327" max="12327" width="0.85546875" style="56"/>
    <col min="12328" max="12328" width="17.7109375" style="56" customWidth="1"/>
    <col min="12329" max="12333" width="0.85546875" style="56"/>
    <col min="12334" max="12334" width="13.5703125" style="56" customWidth="1"/>
    <col min="12335" max="12335" width="0" style="56" hidden="1" customWidth="1"/>
    <col min="12336" max="12336" width="9.5703125" style="56" customWidth="1"/>
    <col min="12337" max="12337" width="6.7109375" style="56" customWidth="1"/>
    <col min="12338" max="12350" width="0" style="56" hidden="1" customWidth="1"/>
    <col min="12351" max="12351" width="4.28515625" style="56" customWidth="1"/>
    <col min="12352" max="12544" width="0.85546875" style="56"/>
    <col min="12545" max="12545" width="1.5703125" style="56" customWidth="1"/>
    <col min="12546" max="12546" width="0.85546875" style="56"/>
    <col min="12547" max="12547" width="0.42578125" style="56" customWidth="1"/>
    <col min="12548" max="12549" width="0" style="56" hidden="1" customWidth="1"/>
    <col min="12550" max="12556" width="0.85546875" style="56"/>
    <col min="12557" max="12557" width="2.140625" style="56" customWidth="1"/>
    <col min="12558" max="12558" width="0.85546875" style="56"/>
    <col min="12559" max="12559" width="34.7109375" style="56" customWidth="1"/>
    <col min="12560" max="12581" width="0.85546875" style="56"/>
    <col min="12582" max="12582" width="8.28515625" style="56" customWidth="1"/>
    <col min="12583" max="12583" width="0.85546875" style="56"/>
    <col min="12584" max="12584" width="17.7109375" style="56" customWidth="1"/>
    <col min="12585" max="12589" width="0.85546875" style="56"/>
    <col min="12590" max="12590" width="13.5703125" style="56" customWidth="1"/>
    <col min="12591" max="12591" width="0" style="56" hidden="1" customWidth="1"/>
    <col min="12592" max="12592" width="9.5703125" style="56" customWidth="1"/>
    <col min="12593" max="12593" width="6.7109375" style="56" customWidth="1"/>
    <col min="12594" max="12606" width="0" style="56" hidden="1" customWidth="1"/>
    <col min="12607" max="12607" width="4.28515625" style="56" customWidth="1"/>
    <col min="12608" max="12800" width="0.85546875" style="56"/>
    <col min="12801" max="12801" width="1.5703125" style="56" customWidth="1"/>
    <col min="12802" max="12802" width="0.85546875" style="56"/>
    <col min="12803" max="12803" width="0.42578125" style="56" customWidth="1"/>
    <col min="12804" max="12805" width="0" style="56" hidden="1" customWidth="1"/>
    <col min="12806" max="12812" width="0.85546875" style="56"/>
    <col min="12813" max="12813" width="2.140625" style="56" customWidth="1"/>
    <col min="12814" max="12814" width="0.85546875" style="56"/>
    <col min="12815" max="12815" width="34.7109375" style="56" customWidth="1"/>
    <col min="12816" max="12837" width="0.85546875" style="56"/>
    <col min="12838" max="12838" width="8.28515625" style="56" customWidth="1"/>
    <col min="12839" max="12839" width="0.85546875" style="56"/>
    <col min="12840" max="12840" width="17.7109375" style="56" customWidth="1"/>
    <col min="12841" max="12845" width="0.85546875" style="56"/>
    <col min="12846" max="12846" width="13.5703125" style="56" customWidth="1"/>
    <col min="12847" max="12847" width="0" style="56" hidden="1" customWidth="1"/>
    <col min="12848" max="12848" width="9.5703125" style="56" customWidth="1"/>
    <col min="12849" max="12849" width="6.7109375" style="56" customWidth="1"/>
    <col min="12850" max="12862" width="0" style="56" hidden="1" customWidth="1"/>
    <col min="12863" max="12863" width="4.28515625" style="56" customWidth="1"/>
    <col min="12864" max="13056" width="0.85546875" style="56"/>
    <col min="13057" max="13057" width="1.5703125" style="56" customWidth="1"/>
    <col min="13058" max="13058" width="0.85546875" style="56"/>
    <col min="13059" max="13059" width="0.42578125" style="56" customWidth="1"/>
    <col min="13060" max="13061" width="0" style="56" hidden="1" customWidth="1"/>
    <col min="13062" max="13068" width="0.85546875" style="56"/>
    <col min="13069" max="13069" width="2.140625" style="56" customWidth="1"/>
    <col min="13070" max="13070" width="0.85546875" style="56"/>
    <col min="13071" max="13071" width="34.7109375" style="56" customWidth="1"/>
    <col min="13072" max="13093" width="0.85546875" style="56"/>
    <col min="13094" max="13094" width="8.28515625" style="56" customWidth="1"/>
    <col min="13095" max="13095" width="0.85546875" style="56"/>
    <col min="13096" max="13096" width="17.7109375" style="56" customWidth="1"/>
    <col min="13097" max="13101" width="0.85546875" style="56"/>
    <col min="13102" max="13102" width="13.5703125" style="56" customWidth="1"/>
    <col min="13103" max="13103" width="0" style="56" hidden="1" customWidth="1"/>
    <col min="13104" max="13104" width="9.5703125" style="56" customWidth="1"/>
    <col min="13105" max="13105" width="6.7109375" style="56" customWidth="1"/>
    <col min="13106" max="13118" width="0" style="56" hidden="1" customWidth="1"/>
    <col min="13119" max="13119" width="4.28515625" style="56" customWidth="1"/>
    <col min="13120" max="13312" width="0.85546875" style="56"/>
    <col min="13313" max="13313" width="1.5703125" style="56" customWidth="1"/>
    <col min="13314" max="13314" width="0.85546875" style="56"/>
    <col min="13315" max="13315" width="0.42578125" style="56" customWidth="1"/>
    <col min="13316" max="13317" width="0" style="56" hidden="1" customWidth="1"/>
    <col min="13318" max="13324" width="0.85546875" style="56"/>
    <col min="13325" max="13325" width="2.140625" style="56" customWidth="1"/>
    <col min="13326" max="13326" width="0.85546875" style="56"/>
    <col min="13327" max="13327" width="34.7109375" style="56" customWidth="1"/>
    <col min="13328" max="13349" width="0.85546875" style="56"/>
    <col min="13350" max="13350" width="8.28515625" style="56" customWidth="1"/>
    <col min="13351" max="13351" width="0.85546875" style="56"/>
    <col min="13352" max="13352" width="17.7109375" style="56" customWidth="1"/>
    <col min="13353" max="13357" width="0.85546875" style="56"/>
    <col min="13358" max="13358" width="13.5703125" style="56" customWidth="1"/>
    <col min="13359" max="13359" width="0" style="56" hidden="1" customWidth="1"/>
    <col min="13360" max="13360" width="9.5703125" style="56" customWidth="1"/>
    <col min="13361" max="13361" width="6.7109375" style="56" customWidth="1"/>
    <col min="13362" max="13374" width="0" style="56" hidden="1" customWidth="1"/>
    <col min="13375" max="13375" width="4.28515625" style="56" customWidth="1"/>
    <col min="13376" max="13568" width="0.85546875" style="56"/>
    <col min="13569" max="13569" width="1.5703125" style="56" customWidth="1"/>
    <col min="13570" max="13570" width="0.85546875" style="56"/>
    <col min="13571" max="13571" width="0.42578125" style="56" customWidth="1"/>
    <col min="13572" max="13573" width="0" style="56" hidden="1" customWidth="1"/>
    <col min="13574" max="13580" width="0.85546875" style="56"/>
    <col min="13581" max="13581" width="2.140625" style="56" customWidth="1"/>
    <col min="13582" max="13582" width="0.85546875" style="56"/>
    <col min="13583" max="13583" width="34.7109375" style="56" customWidth="1"/>
    <col min="13584" max="13605" width="0.85546875" style="56"/>
    <col min="13606" max="13606" width="8.28515625" style="56" customWidth="1"/>
    <col min="13607" max="13607" width="0.85546875" style="56"/>
    <col min="13608" max="13608" width="17.7109375" style="56" customWidth="1"/>
    <col min="13609" max="13613" width="0.85546875" style="56"/>
    <col min="13614" max="13614" width="13.5703125" style="56" customWidth="1"/>
    <col min="13615" max="13615" width="0" style="56" hidden="1" customWidth="1"/>
    <col min="13616" max="13616" width="9.5703125" style="56" customWidth="1"/>
    <col min="13617" max="13617" width="6.7109375" style="56" customWidth="1"/>
    <col min="13618" max="13630" width="0" style="56" hidden="1" customWidth="1"/>
    <col min="13631" max="13631" width="4.28515625" style="56" customWidth="1"/>
    <col min="13632" max="13824" width="0.85546875" style="56"/>
    <col min="13825" max="13825" width="1.5703125" style="56" customWidth="1"/>
    <col min="13826" max="13826" width="0.85546875" style="56"/>
    <col min="13827" max="13827" width="0.42578125" style="56" customWidth="1"/>
    <col min="13828" max="13829" width="0" style="56" hidden="1" customWidth="1"/>
    <col min="13830" max="13836" width="0.85546875" style="56"/>
    <col min="13837" max="13837" width="2.140625" style="56" customWidth="1"/>
    <col min="13838" max="13838" width="0.85546875" style="56"/>
    <col min="13839" max="13839" width="34.7109375" style="56" customWidth="1"/>
    <col min="13840" max="13861" width="0.85546875" style="56"/>
    <col min="13862" max="13862" width="8.28515625" style="56" customWidth="1"/>
    <col min="13863" max="13863" width="0.85546875" style="56"/>
    <col min="13864" max="13864" width="17.7109375" style="56" customWidth="1"/>
    <col min="13865" max="13869" width="0.85546875" style="56"/>
    <col min="13870" max="13870" width="13.5703125" style="56" customWidth="1"/>
    <col min="13871" max="13871" width="0" style="56" hidden="1" customWidth="1"/>
    <col min="13872" max="13872" width="9.5703125" style="56" customWidth="1"/>
    <col min="13873" max="13873" width="6.7109375" style="56" customWidth="1"/>
    <col min="13874" max="13886" width="0" style="56" hidden="1" customWidth="1"/>
    <col min="13887" max="13887" width="4.28515625" style="56" customWidth="1"/>
    <col min="13888" max="14080" width="0.85546875" style="56"/>
    <col min="14081" max="14081" width="1.5703125" style="56" customWidth="1"/>
    <col min="14082" max="14082" width="0.85546875" style="56"/>
    <col min="14083" max="14083" width="0.42578125" style="56" customWidth="1"/>
    <col min="14084" max="14085" width="0" style="56" hidden="1" customWidth="1"/>
    <col min="14086" max="14092" width="0.85546875" style="56"/>
    <col min="14093" max="14093" width="2.140625" style="56" customWidth="1"/>
    <col min="14094" max="14094" width="0.85546875" style="56"/>
    <col min="14095" max="14095" width="34.7109375" style="56" customWidth="1"/>
    <col min="14096" max="14117" width="0.85546875" style="56"/>
    <col min="14118" max="14118" width="8.28515625" style="56" customWidth="1"/>
    <col min="14119" max="14119" width="0.85546875" style="56"/>
    <col min="14120" max="14120" width="17.7109375" style="56" customWidth="1"/>
    <col min="14121" max="14125" width="0.85546875" style="56"/>
    <col min="14126" max="14126" width="13.5703125" style="56" customWidth="1"/>
    <col min="14127" max="14127" width="0" style="56" hidden="1" customWidth="1"/>
    <col min="14128" max="14128" width="9.5703125" style="56" customWidth="1"/>
    <col min="14129" max="14129" width="6.7109375" style="56" customWidth="1"/>
    <col min="14130" max="14142" width="0" style="56" hidden="1" customWidth="1"/>
    <col min="14143" max="14143" width="4.28515625" style="56" customWidth="1"/>
    <col min="14144" max="14336" width="0.85546875" style="56"/>
    <col min="14337" max="14337" width="1.5703125" style="56" customWidth="1"/>
    <col min="14338" max="14338" width="0.85546875" style="56"/>
    <col min="14339" max="14339" width="0.42578125" style="56" customWidth="1"/>
    <col min="14340" max="14341" width="0" style="56" hidden="1" customWidth="1"/>
    <col min="14342" max="14348" width="0.85546875" style="56"/>
    <col min="14349" max="14349" width="2.140625" style="56" customWidth="1"/>
    <col min="14350" max="14350" width="0.85546875" style="56"/>
    <col min="14351" max="14351" width="34.7109375" style="56" customWidth="1"/>
    <col min="14352" max="14373" width="0.85546875" style="56"/>
    <col min="14374" max="14374" width="8.28515625" style="56" customWidth="1"/>
    <col min="14375" max="14375" width="0.85546875" style="56"/>
    <col min="14376" max="14376" width="17.7109375" style="56" customWidth="1"/>
    <col min="14377" max="14381" width="0.85546875" style="56"/>
    <col min="14382" max="14382" width="13.5703125" style="56" customWidth="1"/>
    <col min="14383" max="14383" width="0" style="56" hidden="1" customWidth="1"/>
    <col min="14384" max="14384" width="9.5703125" style="56" customWidth="1"/>
    <col min="14385" max="14385" width="6.7109375" style="56" customWidth="1"/>
    <col min="14386" max="14398" width="0" style="56" hidden="1" customWidth="1"/>
    <col min="14399" max="14399" width="4.28515625" style="56" customWidth="1"/>
    <col min="14400" max="14592" width="0.85546875" style="56"/>
    <col min="14593" max="14593" width="1.5703125" style="56" customWidth="1"/>
    <col min="14594" max="14594" width="0.85546875" style="56"/>
    <col min="14595" max="14595" width="0.42578125" style="56" customWidth="1"/>
    <col min="14596" max="14597" width="0" style="56" hidden="1" customWidth="1"/>
    <col min="14598" max="14604" width="0.85546875" style="56"/>
    <col min="14605" max="14605" width="2.140625" style="56" customWidth="1"/>
    <col min="14606" max="14606" width="0.85546875" style="56"/>
    <col min="14607" max="14607" width="34.7109375" style="56" customWidth="1"/>
    <col min="14608" max="14629" width="0.85546875" style="56"/>
    <col min="14630" max="14630" width="8.28515625" style="56" customWidth="1"/>
    <col min="14631" max="14631" width="0.85546875" style="56"/>
    <col min="14632" max="14632" width="17.7109375" style="56" customWidth="1"/>
    <col min="14633" max="14637" width="0.85546875" style="56"/>
    <col min="14638" max="14638" width="13.5703125" style="56" customWidth="1"/>
    <col min="14639" max="14639" width="0" style="56" hidden="1" customWidth="1"/>
    <col min="14640" max="14640" width="9.5703125" style="56" customWidth="1"/>
    <col min="14641" max="14641" width="6.7109375" style="56" customWidth="1"/>
    <col min="14642" max="14654" width="0" style="56" hidden="1" customWidth="1"/>
    <col min="14655" max="14655" width="4.28515625" style="56" customWidth="1"/>
    <col min="14656" max="14848" width="0.85546875" style="56"/>
    <col min="14849" max="14849" width="1.5703125" style="56" customWidth="1"/>
    <col min="14850" max="14850" width="0.85546875" style="56"/>
    <col min="14851" max="14851" width="0.42578125" style="56" customWidth="1"/>
    <col min="14852" max="14853" width="0" style="56" hidden="1" customWidth="1"/>
    <col min="14854" max="14860" width="0.85546875" style="56"/>
    <col min="14861" max="14861" width="2.140625" style="56" customWidth="1"/>
    <col min="14862" max="14862" width="0.85546875" style="56"/>
    <col min="14863" max="14863" width="34.7109375" style="56" customWidth="1"/>
    <col min="14864" max="14885" width="0.85546875" style="56"/>
    <col min="14886" max="14886" width="8.28515625" style="56" customWidth="1"/>
    <col min="14887" max="14887" width="0.85546875" style="56"/>
    <col min="14888" max="14888" width="17.7109375" style="56" customWidth="1"/>
    <col min="14889" max="14893" width="0.85546875" style="56"/>
    <col min="14894" max="14894" width="13.5703125" style="56" customWidth="1"/>
    <col min="14895" max="14895" width="0" style="56" hidden="1" customWidth="1"/>
    <col min="14896" max="14896" width="9.5703125" style="56" customWidth="1"/>
    <col min="14897" max="14897" width="6.7109375" style="56" customWidth="1"/>
    <col min="14898" max="14910" width="0" style="56" hidden="1" customWidth="1"/>
    <col min="14911" max="14911" width="4.28515625" style="56" customWidth="1"/>
    <col min="14912" max="15104" width="0.85546875" style="56"/>
    <col min="15105" max="15105" width="1.5703125" style="56" customWidth="1"/>
    <col min="15106" max="15106" width="0.85546875" style="56"/>
    <col min="15107" max="15107" width="0.42578125" style="56" customWidth="1"/>
    <col min="15108" max="15109" width="0" style="56" hidden="1" customWidth="1"/>
    <col min="15110" max="15116" width="0.85546875" style="56"/>
    <col min="15117" max="15117" width="2.140625" style="56" customWidth="1"/>
    <col min="15118" max="15118" width="0.85546875" style="56"/>
    <col min="15119" max="15119" width="34.7109375" style="56" customWidth="1"/>
    <col min="15120" max="15141" width="0.85546875" style="56"/>
    <col min="15142" max="15142" width="8.28515625" style="56" customWidth="1"/>
    <col min="15143" max="15143" width="0.85546875" style="56"/>
    <col min="15144" max="15144" width="17.7109375" style="56" customWidth="1"/>
    <col min="15145" max="15149" width="0.85546875" style="56"/>
    <col min="15150" max="15150" width="13.5703125" style="56" customWidth="1"/>
    <col min="15151" max="15151" width="0" style="56" hidden="1" customWidth="1"/>
    <col min="15152" max="15152" width="9.5703125" style="56" customWidth="1"/>
    <col min="15153" max="15153" width="6.7109375" style="56" customWidth="1"/>
    <col min="15154" max="15166" width="0" style="56" hidden="1" customWidth="1"/>
    <col min="15167" max="15167" width="4.28515625" style="56" customWidth="1"/>
    <col min="15168" max="15360" width="0.85546875" style="56"/>
    <col min="15361" max="15361" width="1.5703125" style="56" customWidth="1"/>
    <col min="15362" max="15362" width="0.85546875" style="56"/>
    <col min="15363" max="15363" width="0.42578125" style="56" customWidth="1"/>
    <col min="15364" max="15365" width="0" style="56" hidden="1" customWidth="1"/>
    <col min="15366" max="15372" width="0.85546875" style="56"/>
    <col min="15373" max="15373" width="2.140625" style="56" customWidth="1"/>
    <col min="15374" max="15374" width="0.85546875" style="56"/>
    <col min="15375" max="15375" width="34.7109375" style="56" customWidth="1"/>
    <col min="15376" max="15397" width="0.85546875" style="56"/>
    <col min="15398" max="15398" width="8.28515625" style="56" customWidth="1"/>
    <col min="15399" max="15399" width="0.85546875" style="56"/>
    <col min="15400" max="15400" width="17.7109375" style="56" customWidth="1"/>
    <col min="15401" max="15405" width="0.85546875" style="56"/>
    <col min="15406" max="15406" width="13.5703125" style="56" customWidth="1"/>
    <col min="15407" max="15407" width="0" style="56" hidden="1" customWidth="1"/>
    <col min="15408" max="15408" width="9.5703125" style="56" customWidth="1"/>
    <col min="15409" max="15409" width="6.7109375" style="56" customWidth="1"/>
    <col min="15410" max="15422" width="0" style="56" hidden="1" customWidth="1"/>
    <col min="15423" max="15423" width="4.28515625" style="56" customWidth="1"/>
    <col min="15424" max="15616" width="0.85546875" style="56"/>
    <col min="15617" max="15617" width="1.5703125" style="56" customWidth="1"/>
    <col min="15618" max="15618" width="0.85546875" style="56"/>
    <col min="15619" max="15619" width="0.42578125" style="56" customWidth="1"/>
    <col min="15620" max="15621" width="0" style="56" hidden="1" customWidth="1"/>
    <col min="15622" max="15628" width="0.85546875" style="56"/>
    <col min="15629" max="15629" width="2.140625" style="56" customWidth="1"/>
    <col min="15630" max="15630" width="0.85546875" style="56"/>
    <col min="15631" max="15631" width="34.7109375" style="56" customWidth="1"/>
    <col min="15632" max="15653" width="0.85546875" style="56"/>
    <col min="15654" max="15654" width="8.28515625" style="56" customWidth="1"/>
    <col min="15655" max="15655" width="0.85546875" style="56"/>
    <col min="15656" max="15656" width="17.7109375" style="56" customWidth="1"/>
    <col min="15657" max="15661" width="0.85546875" style="56"/>
    <col min="15662" max="15662" width="13.5703125" style="56" customWidth="1"/>
    <col min="15663" max="15663" width="0" style="56" hidden="1" customWidth="1"/>
    <col min="15664" max="15664" width="9.5703125" style="56" customWidth="1"/>
    <col min="15665" max="15665" width="6.7109375" style="56" customWidth="1"/>
    <col min="15666" max="15678" width="0" style="56" hidden="1" customWidth="1"/>
    <col min="15679" max="15679" width="4.28515625" style="56" customWidth="1"/>
    <col min="15680" max="15872" width="0.85546875" style="56"/>
    <col min="15873" max="15873" width="1.5703125" style="56" customWidth="1"/>
    <col min="15874" max="15874" width="0.85546875" style="56"/>
    <col min="15875" max="15875" width="0.42578125" style="56" customWidth="1"/>
    <col min="15876" max="15877" width="0" style="56" hidden="1" customWidth="1"/>
    <col min="15878" max="15884" width="0.85546875" style="56"/>
    <col min="15885" max="15885" width="2.140625" style="56" customWidth="1"/>
    <col min="15886" max="15886" width="0.85546875" style="56"/>
    <col min="15887" max="15887" width="34.7109375" style="56" customWidth="1"/>
    <col min="15888" max="15909" width="0.85546875" style="56"/>
    <col min="15910" max="15910" width="8.28515625" style="56" customWidth="1"/>
    <col min="15911" max="15911" width="0.85546875" style="56"/>
    <col min="15912" max="15912" width="17.7109375" style="56" customWidth="1"/>
    <col min="15913" max="15917" width="0.85546875" style="56"/>
    <col min="15918" max="15918" width="13.5703125" style="56" customWidth="1"/>
    <col min="15919" max="15919" width="0" style="56" hidden="1" customWidth="1"/>
    <col min="15920" max="15920" width="9.5703125" style="56" customWidth="1"/>
    <col min="15921" max="15921" width="6.7109375" style="56" customWidth="1"/>
    <col min="15922" max="15934" width="0" style="56" hidden="1" customWidth="1"/>
    <col min="15935" max="15935" width="4.28515625" style="56" customWidth="1"/>
    <col min="15936" max="16128" width="0.85546875" style="56"/>
    <col min="16129" max="16129" width="1.5703125" style="56" customWidth="1"/>
    <col min="16130" max="16130" width="0.85546875" style="56"/>
    <col min="16131" max="16131" width="0.42578125" style="56" customWidth="1"/>
    <col min="16132" max="16133" width="0" style="56" hidden="1" customWidth="1"/>
    <col min="16134" max="16140" width="0.85546875" style="56"/>
    <col min="16141" max="16141" width="2.140625" style="56" customWidth="1"/>
    <col min="16142" max="16142" width="0.85546875" style="56"/>
    <col min="16143" max="16143" width="34.7109375" style="56" customWidth="1"/>
    <col min="16144" max="16165" width="0.85546875" style="56"/>
    <col min="16166" max="16166" width="8.28515625" style="56" customWidth="1"/>
    <col min="16167" max="16167" width="0.85546875" style="56"/>
    <col min="16168" max="16168" width="17.7109375" style="56" customWidth="1"/>
    <col min="16169" max="16173" width="0.85546875" style="56"/>
    <col min="16174" max="16174" width="13.5703125" style="56" customWidth="1"/>
    <col min="16175" max="16175" width="0" style="56" hidden="1" customWidth="1"/>
    <col min="16176" max="16176" width="9.5703125" style="56" customWidth="1"/>
    <col min="16177" max="16177" width="6.7109375" style="56" customWidth="1"/>
    <col min="16178" max="16190" width="0" style="56" hidden="1" customWidth="1"/>
    <col min="16191" max="16191" width="4.28515625" style="56" customWidth="1"/>
    <col min="16192" max="16384" width="0.85546875" style="56"/>
  </cols>
  <sheetData>
    <row r="1" spans="1:63" ht="21" customHeight="1" x14ac:dyDescent="0.2"/>
    <row r="2" spans="1:63" ht="19.5" customHeight="1" x14ac:dyDescent="0.2">
      <c r="AV2" s="391" t="s">
        <v>563</v>
      </c>
      <c r="AW2" s="391"/>
      <c r="AX2" s="391"/>
      <c r="AY2" s="391"/>
      <c r="AZ2" s="391"/>
      <c r="BA2" s="391"/>
      <c r="BB2" s="391"/>
      <c r="BC2" s="391"/>
      <c r="BD2" s="391"/>
      <c r="BE2" s="391"/>
      <c r="BF2" s="391"/>
      <c r="BG2" s="391"/>
      <c r="BH2" s="391"/>
      <c r="BI2" s="391"/>
      <c r="BJ2" s="391"/>
      <c r="BK2" s="391"/>
    </row>
    <row r="3" spans="1:63" ht="9.75" customHeight="1" x14ac:dyDescent="0.2"/>
    <row r="4" spans="1:63" s="62" customFormat="1" ht="15.75" customHeight="1" x14ac:dyDescent="0.25">
      <c r="A4" s="518" t="s">
        <v>608</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row>
    <row r="5" spans="1:63" s="62" customFormat="1" ht="15" x14ac:dyDescent="0.25">
      <c r="A5" s="518"/>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row>
    <row r="6" spans="1:63" ht="10.5" customHeight="1" x14ac:dyDescent="0.2"/>
    <row r="7" spans="1:63" s="107" customFormat="1" ht="27.75" customHeight="1" x14ac:dyDescent="0.2">
      <c r="A7" s="372" t="s">
        <v>353</v>
      </c>
      <c r="B7" s="373"/>
      <c r="C7" s="373"/>
      <c r="D7" s="373"/>
      <c r="E7" s="373"/>
      <c r="F7" s="374"/>
      <c r="G7" s="372" t="s">
        <v>603</v>
      </c>
      <c r="H7" s="373"/>
      <c r="I7" s="373"/>
      <c r="J7" s="373"/>
      <c r="K7" s="373"/>
      <c r="L7" s="373"/>
      <c r="M7" s="373"/>
      <c r="N7" s="373"/>
      <c r="O7" s="374"/>
      <c r="P7" s="372" t="s">
        <v>599</v>
      </c>
      <c r="Q7" s="373"/>
      <c r="R7" s="373"/>
      <c r="S7" s="373"/>
      <c r="T7" s="373"/>
      <c r="U7" s="373"/>
      <c r="V7" s="373"/>
      <c r="W7" s="373"/>
      <c r="X7" s="373"/>
      <c r="Y7" s="373"/>
      <c r="Z7" s="373"/>
      <c r="AA7" s="373"/>
      <c r="AB7" s="373"/>
      <c r="AC7" s="373"/>
      <c r="AD7" s="373"/>
      <c r="AE7" s="373"/>
      <c r="AF7" s="373"/>
      <c r="AG7" s="373"/>
      <c r="AH7" s="373"/>
      <c r="AI7" s="373"/>
      <c r="AJ7" s="373"/>
      <c r="AK7" s="373"/>
      <c r="AL7" s="374"/>
      <c r="AM7" s="372" t="s">
        <v>609</v>
      </c>
      <c r="AN7" s="374"/>
      <c r="AO7" s="372" t="s">
        <v>610</v>
      </c>
      <c r="AP7" s="373"/>
      <c r="AQ7" s="373"/>
      <c r="AR7" s="373"/>
      <c r="AS7" s="373"/>
      <c r="AT7" s="374"/>
      <c r="AU7" s="386" t="s">
        <v>606</v>
      </c>
      <c r="AV7" s="386"/>
      <c r="AW7" s="386"/>
      <c r="AX7" s="386"/>
      <c r="AY7" s="386"/>
      <c r="AZ7" s="386"/>
      <c r="BA7" s="386"/>
      <c r="BB7" s="386"/>
      <c r="BC7" s="386"/>
      <c r="BD7" s="386"/>
      <c r="BE7" s="386"/>
      <c r="BF7" s="386"/>
      <c r="BG7" s="386"/>
      <c r="BH7" s="386"/>
      <c r="BI7" s="386"/>
      <c r="BJ7" s="386"/>
      <c r="BK7" s="386"/>
    </row>
    <row r="8" spans="1:63" s="107" customFormat="1" ht="13.5" customHeight="1" x14ac:dyDescent="0.2">
      <c r="A8" s="375"/>
      <c r="B8" s="376"/>
      <c r="C8" s="376"/>
      <c r="D8" s="376"/>
      <c r="E8" s="376"/>
      <c r="F8" s="377"/>
      <c r="G8" s="375"/>
      <c r="H8" s="376"/>
      <c r="I8" s="376"/>
      <c r="J8" s="376"/>
      <c r="K8" s="376"/>
      <c r="L8" s="376"/>
      <c r="M8" s="376"/>
      <c r="N8" s="376"/>
      <c r="O8" s="377"/>
      <c r="P8" s="375"/>
      <c r="Q8" s="376"/>
      <c r="R8" s="376"/>
      <c r="S8" s="376"/>
      <c r="T8" s="376"/>
      <c r="U8" s="376"/>
      <c r="V8" s="376"/>
      <c r="W8" s="376"/>
      <c r="X8" s="376"/>
      <c r="Y8" s="376"/>
      <c r="Z8" s="376"/>
      <c r="AA8" s="376"/>
      <c r="AB8" s="376"/>
      <c r="AC8" s="376"/>
      <c r="AD8" s="376"/>
      <c r="AE8" s="376"/>
      <c r="AF8" s="376"/>
      <c r="AG8" s="376"/>
      <c r="AH8" s="376"/>
      <c r="AI8" s="376"/>
      <c r="AJ8" s="376"/>
      <c r="AK8" s="376"/>
      <c r="AL8" s="377"/>
      <c r="AM8" s="375"/>
      <c r="AN8" s="377"/>
      <c r="AO8" s="375"/>
      <c r="AP8" s="376"/>
      <c r="AQ8" s="376"/>
      <c r="AR8" s="376"/>
      <c r="AS8" s="376"/>
      <c r="AT8" s="377"/>
      <c r="AU8" s="386"/>
      <c r="AV8" s="386"/>
      <c r="AW8" s="386"/>
      <c r="AX8" s="386"/>
      <c r="AY8" s="386"/>
      <c r="AZ8" s="386"/>
      <c r="BA8" s="386"/>
      <c r="BB8" s="386"/>
      <c r="BC8" s="386"/>
      <c r="BD8" s="386"/>
      <c r="BE8" s="386"/>
      <c r="BF8" s="386"/>
      <c r="BG8" s="386"/>
      <c r="BH8" s="386"/>
      <c r="BI8" s="386"/>
      <c r="BJ8" s="386"/>
      <c r="BK8" s="386"/>
    </row>
    <row r="9" spans="1:63" s="107" customFormat="1" ht="39.75" customHeight="1" x14ac:dyDescent="0.2">
      <c r="A9" s="378"/>
      <c r="B9" s="379"/>
      <c r="C9" s="379"/>
      <c r="D9" s="379"/>
      <c r="E9" s="379"/>
      <c r="F9" s="380"/>
      <c r="G9" s="378"/>
      <c r="H9" s="379"/>
      <c r="I9" s="379"/>
      <c r="J9" s="379"/>
      <c r="K9" s="379"/>
      <c r="L9" s="379"/>
      <c r="M9" s="379"/>
      <c r="N9" s="379"/>
      <c r="O9" s="380"/>
      <c r="P9" s="378"/>
      <c r="Q9" s="379"/>
      <c r="R9" s="379"/>
      <c r="S9" s="379"/>
      <c r="T9" s="379"/>
      <c r="U9" s="379"/>
      <c r="V9" s="379"/>
      <c r="W9" s="379"/>
      <c r="X9" s="379"/>
      <c r="Y9" s="379"/>
      <c r="Z9" s="379"/>
      <c r="AA9" s="379"/>
      <c r="AB9" s="379"/>
      <c r="AC9" s="379"/>
      <c r="AD9" s="379"/>
      <c r="AE9" s="379"/>
      <c r="AF9" s="379"/>
      <c r="AG9" s="379"/>
      <c r="AH9" s="379"/>
      <c r="AI9" s="379"/>
      <c r="AJ9" s="379"/>
      <c r="AK9" s="379"/>
      <c r="AL9" s="380"/>
      <c r="AM9" s="378"/>
      <c r="AN9" s="380"/>
      <c r="AO9" s="378"/>
      <c r="AP9" s="379"/>
      <c r="AQ9" s="379"/>
      <c r="AR9" s="379"/>
      <c r="AS9" s="379"/>
      <c r="AT9" s="380"/>
      <c r="AU9" s="386"/>
      <c r="AV9" s="386"/>
      <c r="AW9" s="386"/>
      <c r="AX9" s="386"/>
      <c r="AY9" s="386"/>
      <c r="AZ9" s="386"/>
      <c r="BA9" s="386"/>
      <c r="BB9" s="386"/>
      <c r="BC9" s="386"/>
      <c r="BD9" s="386"/>
      <c r="BE9" s="386"/>
      <c r="BF9" s="386"/>
      <c r="BG9" s="386"/>
      <c r="BH9" s="386"/>
      <c r="BI9" s="386"/>
      <c r="BJ9" s="386"/>
      <c r="BK9" s="386"/>
    </row>
    <row r="10" spans="1:63" s="70" customFormat="1" x14ac:dyDescent="0.2">
      <c r="A10" s="371">
        <v>1</v>
      </c>
      <c r="B10" s="371"/>
      <c r="C10" s="371"/>
      <c r="D10" s="371"/>
      <c r="E10" s="371"/>
      <c r="F10" s="371"/>
      <c r="G10" s="371">
        <v>2</v>
      </c>
      <c r="H10" s="371"/>
      <c r="I10" s="371"/>
      <c r="J10" s="371"/>
      <c r="K10" s="371"/>
      <c r="L10" s="371"/>
      <c r="M10" s="371"/>
      <c r="N10" s="371"/>
      <c r="O10" s="371"/>
      <c r="P10" s="425">
        <v>3</v>
      </c>
      <c r="Q10" s="426"/>
      <c r="R10" s="426"/>
      <c r="S10" s="426"/>
      <c r="T10" s="426"/>
      <c r="U10" s="426"/>
      <c r="V10" s="426"/>
      <c r="W10" s="426"/>
      <c r="X10" s="426"/>
      <c r="Y10" s="426"/>
      <c r="Z10" s="426"/>
      <c r="AA10" s="426"/>
      <c r="AB10" s="426"/>
      <c r="AC10" s="426"/>
      <c r="AD10" s="426"/>
      <c r="AE10" s="426"/>
      <c r="AF10" s="426"/>
      <c r="AG10" s="426"/>
      <c r="AH10" s="426"/>
      <c r="AI10" s="426"/>
      <c r="AJ10" s="426"/>
      <c r="AK10" s="426"/>
      <c r="AL10" s="427"/>
      <c r="AM10" s="425">
        <v>4</v>
      </c>
      <c r="AN10" s="427"/>
      <c r="AO10" s="371">
        <v>5</v>
      </c>
      <c r="AP10" s="371"/>
      <c r="AQ10" s="371"/>
      <c r="AR10" s="371"/>
      <c r="AS10" s="371"/>
      <c r="AT10" s="371"/>
      <c r="AU10" s="371" t="s">
        <v>611</v>
      </c>
      <c r="AV10" s="371"/>
      <c r="AW10" s="371"/>
      <c r="AX10" s="371"/>
      <c r="AY10" s="371"/>
      <c r="AZ10" s="371"/>
      <c r="BA10" s="371"/>
      <c r="BB10" s="371"/>
      <c r="BC10" s="371"/>
      <c r="BD10" s="371"/>
      <c r="BE10" s="371"/>
      <c r="BF10" s="371"/>
      <c r="BG10" s="371"/>
      <c r="BH10" s="371"/>
      <c r="BI10" s="371"/>
      <c r="BJ10" s="371"/>
      <c r="BK10" s="371"/>
    </row>
    <row r="11" spans="1:63" s="72" customFormat="1" ht="25.5" customHeight="1" x14ac:dyDescent="0.2">
      <c r="A11" s="369" t="s">
        <v>10</v>
      </c>
      <c r="B11" s="369"/>
      <c r="C11" s="369"/>
      <c r="D11" s="369"/>
      <c r="E11" s="369"/>
      <c r="F11" s="369"/>
      <c r="G11" s="370" t="s">
        <v>600</v>
      </c>
      <c r="H11" s="370"/>
      <c r="I11" s="370"/>
      <c r="J11" s="370"/>
      <c r="K11" s="370"/>
      <c r="L11" s="370"/>
      <c r="M11" s="370"/>
      <c r="N11" s="370"/>
      <c r="O11" s="370"/>
      <c r="P11" s="381">
        <v>130</v>
      </c>
      <c r="Q11" s="382"/>
      <c r="R11" s="382"/>
      <c r="S11" s="382"/>
      <c r="T11" s="382"/>
      <c r="U11" s="382"/>
      <c r="V11" s="382"/>
      <c r="W11" s="382"/>
      <c r="X11" s="382"/>
      <c r="Y11" s="382"/>
      <c r="Z11" s="382"/>
      <c r="AA11" s="382"/>
      <c r="AB11" s="382"/>
      <c r="AC11" s="382"/>
      <c r="AD11" s="382"/>
      <c r="AE11" s="382"/>
      <c r="AF11" s="382"/>
      <c r="AG11" s="382"/>
      <c r="AH11" s="382"/>
      <c r="AI11" s="382"/>
      <c r="AJ11" s="382"/>
      <c r="AK11" s="382"/>
      <c r="AL11" s="383"/>
      <c r="AM11" s="459">
        <v>5830</v>
      </c>
      <c r="AN11" s="461"/>
      <c r="AO11" s="365">
        <v>1728.6121783870001</v>
      </c>
      <c r="AP11" s="365"/>
      <c r="AQ11" s="365"/>
      <c r="AR11" s="365"/>
      <c r="AS11" s="365"/>
      <c r="AT11" s="365"/>
      <c r="AU11" s="393">
        <f>AM11*AO11</f>
        <v>10077808.999996211</v>
      </c>
      <c r="AV11" s="393"/>
      <c r="AW11" s="393"/>
      <c r="AX11" s="393"/>
      <c r="AY11" s="393"/>
      <c r="AZ11" s="393"/>
      <c r="BA11" s="393"/>
      <c r="BB11" s="393"/>
      <c r="BC11" s="393"/>
      <c r="BD11" s="393"/>
      <c r="BE11" s="393"/>
      <c r="BF11" s="393"/>
      <c r="BG11" s="393"/>
      <c r="BH11" s="393"/>
      <c r="BI11" s="393"/>
      <c r="BJ11" s="393"/>
      <c r="BK11" s="393"/>
    </row>
    <row r="12" spans="1:63" s="72" customFormat="1" ht="25.5" customHeight="1" x14ac:dyDescent="0.2">
      <c r="A12" s="369" t="s">
        <v>11</v>
      </c>
      <c r="B12" s="369"/>
      <c r="C12" s="369"/>
      <c r="D12" s="369"/>
      <c r="E12" s="369"/>
      <c r="F12" s="369"/>
      <c r="G12" s="370" t="s">
        <v>601</v>
      </c>
      <c r="H12" s="370"/>
      <c r="I12" s="370"/>
      <c r="J12" s="370"/>
      <c r="K12" s="370"/>
      <c r="L12" s="370"/>
      <c r="M12" s="370"/>
      <c r="N12" s="370"/>
      <c r="O12" s="370"/>
      <c r="P12" s="381">
        <v>130</v>
      </c>
      <c r="Q12" s="382"/>
      <c r="R12" s="382"/>
      <c r="S12" s="382"/>
      <c r="T12" s="382"/>
      <c r="U12" s="382"/>
      <c r="V12" s="382"/>
      <c r="W12" s="382"/>
      <c r="X12" s="382"/>
      <c r="Y12" s="382"/>
      <c r="Z12" s="382"/>
      <c r="AA12" s="382"/>
      <c r="AB12" s="382"/>
      <c r="AC12" s="382"/>
      <c r="AD12" s="382"/>
      <c r="AE12" s="382"/>
      <c r="AF12" s="382"/>
      <c r="AG12" s="382"/>
      <c r="AH12" s="382"/>
      <c r="AI12" s="382"/>
      <c r="AJ12" s="382"/>
      <c r="AK12" s="382"/>
      <c r="AL12" s="383"/>
      <c r="AM12" s="459">
        <v>468</v>
      </c>
      <c r="AN12" s="461"/>
      <c r="AO12" s="365">
        <v>350</v>
      </c>
      <c r="AP12" s="365"/>
      <c r="AQ12" s="365"/>
      <c r="AR12" s="365"/>
      <c r="AS12" s="365"/>
      <c r="AT12" s="365"/>
      <c r="AU12" s="393">
        <f>AM12*AO12</f>
        <v>163800</v>
      </c>
      <c r="AV12" s="393"/>
      <c r="AW12" s="393"/>
      <c r="AX12" s="393"/>
      <c r="AY12" s="393"/>
      <c r="AZ12" s="393"/>
      <c r="BA12" s="393"/>
      <c r="BB12" s="393"/>
      <c r="BC12" s="393"/>
      <c r="BD12" s="393"/>
      <c r="BE12" s="393"/>
      <c r="BF12" s="393"/>
      <c r="BG12" s="393"/>
      <c r="BH12" s="393"/>
      <c r="BI12" s="393"/>
      <c r="BJ12" s="393"/>
      <c r="BK12" s="393"/>
    </row>
    <row r="13" spans="1:63" s="72" customFormat="1" x14ac:dyDescent="0.2">
      <c r="A13" s="369" t="s">
        <v>12</v>
      </c>
      <c r="B13" s="369"/>
      <c r="C13" s="369"/>
      <c r="D13" s="369"/>
      <c r="E13" s="369"/>
      <c r="F13" s="369"/>
      <c r="G13" s="370" t="s">
        <v>602</v>
      </c>
      <c r="H13" s="370"/>
      <c r="I13" s="370"/>
      <c r="J13" s="370"/>
      <c r="K13" s="370"/>
      <c r="L13" s="370"/>
      <c r="M13" s="370"/>
      <c r="N13" s="370"/>
      <c r="O13" s="370"/>
      <c r="P13" s="381">
        <v>130</v>
      </c>
      <c r="Q13" s="382"/>
      <c r="R13" s="382"/>
      <c r="S13" s="382"/>
      <c r="T13" s="382"/>
      <c r="U13" s="382"/>
      <c r="V13" s="382"/>
      <c r="W13" s="382"/>
      <c r="X13" s="382"/>
      <c r="Y13" s="382"/>
      <c r="Z13" s="382"/>
      <c r="AA13" s="382"/>
      <c r="AB13" s="382"/>
      <c r="AC13" s="382"/>
      <c r="AD13" s="382"/>
      <c r="AE13" s="382"/>
      <c r="AF13" s="382"/>
      <c r="AG13" s="382"/>
      <c r="AH13" s="382"/>
      <c r="AI13" s="382"/>
      <c r="AJ13" s="382"/>
      <c r="AK13" s="382"/>
      <c r="AL13" s="383"/>
      <c r="AM13" s="459">
        <v>12</v>
      </c>
      <c r="AN13" s="461"/>
      <c r="AO13" s="365">
        <v>88996</v>
      </c>
      <c r="AP13" s="365"/>
      <c r="AQ13" s="365"/>
      <c r="AR13" s="365"/>
      <c r="AS13" s="365"/>
      <c r="AT13" s="365"/>
      <c r="AU13" s="393">
        <f>AM13*AO13</f>
        <v>1067952</v>
      </c>
      <c r="AV13" s="393"/>
      <c r="AW13" s="393"/>
      <c r="AX13" s="393"/>
      <c r="AY13" s="393"/>
      <c r="AZ13" s="393"/>
      <c r="BA13" s="393"/>
      <c r="BB13" s="393"/>
      <c r="BC13" s="393"/>
      <c r="BD13" s="393"/>
      <c r="BE13" s="393"/>
      <c r="BF13" s="393"/>
      <c r="BG13" s="393"/>
      <c r="BH13" s="393"/>
      <c r="BI13" s="393"/>
      <c r="BJ13" s="393"/>
      <c r="BK13" s="393"/>
    </row>
    <row r="14" spans="1:63" s="72" customFormat="1" ht="15" customHeight="1" x14ac:dyDescent="0.2">
      <c r="A14" s="366" t="s">
        <v>371</v>
      </c>
      <c r="B14" s="367"/>
      <c r="C14" s="367"/>
      <c r="D14" s="367"/>
      <c r="E14" s="367"/>
      <c r="F14" s="367"/>
      <c r="G14" s="367"/>
      <c r="H14" s="367"/>
      <c r="I14" s="367"/>
      <c r="J14" s="367"/>
      <c r="K14" s="367"/>
      <c r="L14" s="367"/>
      <c r="M14" s="367"/>
      <c r="N14" s="367"/>
      <c r="O14" s="368"/>
      <c r="P14" s="430" t="s">
        <v>36</v>
      </c>
      <c r="Q14" s="456"/>
      <c r="R14" s="456"/>
      <c r="S14" s="456"/>
      <c r="T14" s="456"/>
      <c r="U14" s="456"/>
      <c r="V14" s="456"/>
      <c r="W14" s="456"/>
      <c r="X14" s="456"/>
      <c r="Y14" s="456"/>
      <c r="Z14" s="456"/>
      <c r="AA14" s="456"/>
      <c r="AB14" s="456"/>
      <c r="AC14" s="456"/>
      <c r="AD14" s="456"/>
      <c r="AE14" s="456"/>
      <c r="AF14" s="456"/>
      <c r="AG14" s="456"/>
      <c r="AH14" s="456"/>
      <c r="AI14" s="456"/>
      <c r="AJ14" s="456"/>
      <c r="AK14" s="456"/>
      <c r="AL14" s="457"/>
      <c r="AM14" s="398" t="s">
        <v>36</v>
      </c>
      <c r="AN14" s="400"/>
      <c r="AO14" s="393" t="s">
        <v>36</v>
      </c>
      <c r="AP14" s="393"/>
      <c r="AQ14" s="393"/>
      <c r="AR14" s="393"/>
      <c r="AS14" s="393"/>
      <c r="AT14" s="393"/>
      <c r="AU14" s="393">
        <f>AU11+AU12+AU13</f>
        <v>11309560.999996211</v>
      </c>
      <c r="AV14" s="393"/>
      <c r="AW14" s="393"/>
      <c r="AX14" s="393"/>
      <c r="AY14" s="393"/>
      <c r="AZ14" s="393"/>
      <c r="BA14" s="393"/>
      <c r="BB14" s="393"/>
      <c r="BC14" s="393"/>
      <c r="BD14" s="393"/>
      <c r="BE14" s="393"/>
      <c r="BF14" s="393"/>
      <c r="BG14" s="393"/>
      <c r="BH14" s="393"/>
      <c r="BI14" s="393"/>
      <c r="BJ14" s="393"/>
      <c r="BK14" s="393"/>
    </row>
    <row r="15" spans="1:63" s="72" customFormat="1" ht="15" customHeight="1" x14ac:dyDescent="0.2">
      <c r="A15" s="73"/>
      <c r="B15" s="73"/>
      <c r="C15" s="73"/>
      <c r="D15" s="73"/>
      <c r="E15" s="73"/>
      <c r="F15" s="73"/>
      <c r="G15" s="73"/>
      <c r="H15" s="73"/>
      <c r="I15" s="73"/>
      <c r="J15" s="73"/>
      <c r="K15" s="73"/>
      <c r="L15" s="73"/>
      <c r="M15" s="73"/>
      <c r="N15" s="73"/>
      <c r="O15" s="73"/>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row>
    <row r="16" spans="1:63" x14ac:dyDescent="0.2">
      <c r="A16" s="57"/>
    </row>
  </sheetData>
  <mergeCells count="37">
    <mergeCell ref="AV2:BK2"/>
    <mergeCell ref="A4:AW5"/>
    <mergeCell ref="A7:F9"/>
    <mergeCell ref="G7:O9"/>
    <mergeCell ref="P7:AL9"/>
    <mergeCell ref="AM7:AN9"/>
    <mergeCell ref="AO7:AT9"/>
    <mergeCell ref="AU7:BK9"/>
    <mergeCell ref="AU11:BK11"/>
    <mergeCell ref="A10:F10"/>
    <mergeCell ref="G10:O10"/>
    <mergeCell ref="P10:AL10"/>
    <mergeCell ref="AM10:AN10"/>
    <mergeCell ref="AO10:AT10"/>
    <mergeCell ref="AU10:BK10"/>
    <mergeCell ref="A11:F11"/>
    <mergeCell ref="G11:O11"/>
    <mergeCell ref="P11:AL11"/>
    <mergeCell ref="AM11:AN11"/>
    <mergeCell ref="AO11:AT11"/>
    <mergeCell ref="AU13:BK13"/>
    <mergeCell ref="A12:F12"/>
    <mergeCell ref="G12:O12"/>
    <mergeCell ref="P12:AL12"/>
    <mergeCell ref="AM12:AN12"/>
    <mergeCell ref="AO12:AT12"/>
    <mergeCell ref="AU12:BK12"/>
    <mergeCell ref="A13:F13"/>
    <mergeCell ref="G13:O13"/>
    <mergeCell ref="P13:AL13"/>
    <mergeCell ref="AM13:AN13"/>
    <mergeCell ref="AO13:AT13"/>
    <mergeCell ref="A14:O14"/>
    <mergeCell ref="P14:AL14"/>
    <mergeCell ref="AM14:AN14"/>
    <mergeCell ref="AO14:AT14"/>
    <mergeCell ref="AU14:BK14"/>
  </mergeCells>
  <pageMargins left="0.78740157480314965" right="0.78740157480314965" top="1.1811023622047245" bottom="0.39370078740157483" header="0" footer="0"/>
  <pageSetup paperSize="9" orientation="landscape" r:id="rId1"/>
  <headerFooter alignWithMargins="0"/>
  <colBreaks count="1" manualBreakCount="1">
    <brk id="69" max="1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6C7E8-8DD3-4737-AF21-BC7900FBD186}">
  <dimension ref="A1:EX27"/>
  <sheetViews>
    <sheetView view="pageBreakPreview" topLeftCell="A10" zoomScale="110" zoomScaleNormal="100" zoomScaleSheetLayoutView="110" workbookViewId="0">
      <selection activeCell="CT23" sqref="CT23:DG23"/>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20" width="0.85546875" style="56"/>
    <col min="21" max="21" width="2.140625" style="56" customWidth="1"/>
    <col min="22" max="49" width="0.85546875" style="56"/>
    <col min="50" max="50" width="0.28515625" style="56" customWidth="1"/>
    <col min="51" max="51" width="0.85546875" style="56" hidden="1" customWidth="1"/>
    <col min="52" max="142" width="0.85546875" style="56"/>
    <col min="143" max="143" width="11.5703125" style="56" customWidth="1"/>
    <col min="144" max="144" width="9.5703125" style="56" customWidth="1"/>
    <col min="145" max="145" width="12.7109375" style="56" customWidth="1"/>
    <col min="146" max="152" width="0.85546875" style="56"/>
    <col min="153" max="153" width="11.42578125" style="56" bestFit="1" customWidth="1"/>
    <col min="154" max="154" width="19.28515625" style="56" customWidth="1"/>
    <col min="155" max="256" width="0.85546875" style="56"/>
    <col min="257" max="257" width="1.5703125" style="56" customWidth="1"/>
    <col min="258" max="258" width="0.85546875" style="56"/>
    <col min="259" max="259" width="0.42578125" style="56" customWidth="1"/>
    <col min="260" max="261" width="0" style="56" hidden="1" customWidth="1"/>
    <col min="262" max="276" width="0.85546875" style="56"/>
    <col min="277" max="277" width="2.140625" style="56" customWidth="1"/>
    <col min="278" max="305" width="0.85546875" style="56"/>
    <col min="306" max="306" width="0.28515625" style="56" customWidth="1"/>
    <col min="307" max="307" width="0" style="56" hidden="1" customWidth="1"/>
    <col min="308" max="398" width="0.85546875" style="56"/>
    <col min="399" max="399" width="10.5703125" style="56" customWidth="1"/>
    <col min="400" max="400" width="9.5703125" style="56" customWidth="1"/>
    <col min="401" max="401" width="10.28515625" style="56" customWidth="1"/>
    <col min="402" max="512" width="0.85546875" style="56"/>
    <col min="513" max="513" width="1.5703125" style="56" customWidth="1"/>
    <col min="514" max="514" width="0.85546875" style="56"/>
    <col min="515" max="515" width="0.42578125" style="56" customWidth="1"/>
    <col min="516" max="517" width="0" style="56" hidden="1" customWidth="1"/>
    <col min="518" max="532" width="0.85546875" style="56"/>
    <col min="533" max="533" width="2.140625" style="56" customWidth="1"/>
    <col min="534" max="561" width="0.85546875" style="56"/>
    <col min="562" max="562" width="0.28515625" style="56" customWidth="1"/>
    <col min="563" max="563" width="0" style="56" hidden="1" customWidth="1"/>
    <col min="564" max="654" width="0.85546875" style="56"/>
    <col min="655" max="655" width="10.5703125" style="56" customWidth="1"/>
    <col min="656" max="656" width="9.5703125" style="56" customWidth="1"/>
    <col min="657" max="657" width="10.28515625" style="56" customWidth="1"/>
    <col min="658" max="768" width="0.85546875" style="56"/>
    <col min="769" max="769" width="1.5703125" style="56" customWidth="1"/>
    <col min="770" max="770" width="0.85546875" style="56"/>
    <col min="771" max="771" width="0.42578125" style="56" customWidth="1"/>
    <col min="772" max="773" width="0" style="56" hidden="1" customWidth="1"/>
    <col min="774" max="788" width="0.85546875" style="56"/>
    <col min="789" max="789" width="2.140625" style="56" customWidth="1"/>
    <col min="790" max="817" width="0.85546875" style="56"/>
    <col min="818" max="818" width="0.28515625" style="56" customWidth="1"/>
    <col min="819" max="819" width="0" style="56" hidden="1" customWidth="1"/>
    <col min="820" max="910" width="0.85546875" style="56"/>
    <col min="911" max="911" width="10.5703125" style="56" customWidth="1"/>
    <col min="912" max="912" width="9.5703125" style="56" customWidth="1"/>
    <col min="913" max="913" width="10.28515625" style="56" customWidth="1"/>
    <col min="914" max="1024" width="0.85546875" style="56"/>
    <col min="1025" max="1025" width="1.5703125" style="56" customWidth="1"/>
    <col min="1026" max="1026" width="0.85546875" style="56"/>
    <col min="1027" max="1027" width="0.42578125" style="56" customWidth="1"/>
    <col min="1028" max="1029" width="0" style="56" hidden="1" customWidth="1"/>
    <col min="1030" max="1044" width="0.85546875" style="56"/>
    <col min="1045" max="1045" width="2.140625" style="56" customWidth="1"/>
    <col min="1046" max="1073" width="0.85546875" style="56"/>
    <col min="1074" max="1074" width="0.28515625" style="56" customWidth="1"/>
    <col min="1075" max="1075" width="0" style="56" hidden="1" customWidth="1"/>
    <col min="1076" max="1166" width="0.85546875" style="56"/>
    <col min="1167" max="1167" width="10.5703125" style="56" customWidth="1"/>
    <col min="1168" max="1168" width="9.5703125" style="56" customWidth="1"/>
    <col min="1169" max="1169" width="10.28515625" style="56" customWidth="1"/>
    <col min="1170" max="1280" width="0.85546875" style="56"/>
    <col min="1281" max="1281" width="1.5703125" style="56" customWidth="1"/>
    <col min="1282" max="1282" width="0.85546875" style="56"/>
    <col min="1283" max="1283" width="0.42578125" style="56" customWidth="1"/>
    <col min="1284" max="1285" width="0" style="56" hidden="1" customWidth="1"/>
    <col min="1286" max="1300" width="0.85546875" style="56"/>
    <col min="1301" max="1301" width="2.140625" style="56" customWidth="1"/>
    <col min="1302" max="1329" width="0.85546875" style="56"/>
    <col min="1330" max="1330" width="0.28515625" style="56" customWidth="1"/>
    <col min="1331" max="1331" width="0" style="56" hidden="1" customWidth="1"/>
    <col min="1332" max="1422" width="0.85546875" style="56"/>
    <col min="1423" max="1423" width="10.5703125" style="56" customWidth="1"/>
    <col min="1424" max="1424" width="9.5703125" style="56" customWidth="1"/>
    <col min="1425" max="1425" width="10.28515625" style="56" customWidth="1"/>
    <col min="1426" max="1536" width="0.85546875" style="56"/>
    <col min="1537" max="1537" width="1.5703125" style="56" customWidth="1"/>
    <col min="1538" max="1538" width="0.85546875" style="56"/>
    <col min="1539" max="1539" width="0.42578125" style="56" customWidth="1"/>
    <col min="1540" max="1541" width="0" style="56" hidden="1" customWidth="1"/>
    <col min="1542" max="1556" width="0.85546875" style="56"/>
    <col min="1557" max="1557" width="2.140625" style="56" customWidth="1"/>
    <col min="1558" max="1585" width="0.85546875" style="56"/>
    <col min="1586" max="1586" width="0.28515625" style="56" customWidth="1"/>
    <col min="1587" max="1587" width="0" style="56" hidden="1" customWidth="1"/>
    <col min="1588" max="1678" width="0.85546875" style="56"/>
    <col min="1679" max="1679" width="10.5703125" style="56" customWidth="1"/>
    <col min="1680" max="1680" width="9.5703125" style="56" customWidth="1"/>
    <col min="1681" max="1681" width="10.28515625" style="56" customWidth="1"/>
    <col min="1682" max="1792" width="0.85546875" style="56"/>
    <col min="1793" max="1793" width="1.5703125" style="56" customWidth="1"/>
    <col min="1794" max="1794" width="0.85546875" style="56"/>
    <col min="1795" max="1795" width="0.42578125" style="56" customWidth="1"/>
    <col min="1796" max="1797" width="0" style="56" hidden="1" customWidth="1"/>
    <col min="1798" max="1812" width="0.85546875" style="56"/>
    <col min="1813" max="1813" width="2.140625" style="56" customWidth="1"/>
    <col min="1814" max="1841" width="0.85546875" style="56"/>
    <col min="1842" max="1842" width="0.28515625" style="56" customWidth="1"/>
    <col min="1843" max="1843" width="0" style="56" hidden="1" customWidth="1"/>
    <col min="1844" max="1934" width="0.85546875" style="56"/>
    <col min="1935" max="1935" width="10.5703125" style="56" customWidth="1"/>
    <col min="1936" max="1936" width="9.5703125" style="56" customWidth="1"/>
    <col min="1937" max="1937" width="10.28515625" style="56" customWidth="1"/>
    <col min="1938" max="2048" width="0.85546875" style="56"/>
    <col min="2049" max="2049" width="1.5703125" style="56" customWidth="1"/>
    <col min="2050" max="2050" width="0.85546875" style="56"/>
    <col min="2051" max="2051" width="0.42578125" style="56" customWidth="1"/>
    <col min="2052" max="2053" width="0" style="56" hidden="1" customWidth="1"/>
    <col min="2054" max="2068" width="0.85546875" style="56"/>
    <col min="2069" max="2069" width="2.140625" style="56" customWidth="1"/>
    <col min="2070" max="2097" width="0.85546875" style="56"/>
    <col min="2098" max="2098" width="0.28515625" style="56" customWidth="1"/>
    <col min="2099" max="2099" width="0" style="56" hidden="1" customWidth="1"/>
    <col min="2100" max="2190" width="0.85546875" style="56"/>
    <col min="2191" max="2191" width="10.5703125" style="56" customWidth="1"/>
    <col min="2192" max="2192" width="9.5703125" style="56" customWidth="1"/>
    <col min="2193" max="2193" width="10.28515625" style="56" customWidth="1"/>
    <col min="2194" max="2304" width="0.85546875" style="56"/>
    <col min="2305" max="2305" width="1.5703125" style="56" customWidth="1"/>
    <col min="2306" max="2306" width="0.85546875" style="56"/>
    <col min="2307" max="2307" width="0.42578125" style="56" customWidth="1"/>
    <col min="2308" max="2309" width="0" style="56" hidden="1" customWidth="1"/>
    <col min="2310" max="2324" width="0.85546875" style="56"/>
    <col min="2325" max="2325" width="2.140625" style="56" customWidth="1"/>
    <col min="2326" max="2353" width="0.85546875" style="56"/>
    <col min="2354" max="2354" width="0.28515625" style="56" customWidth="1"/>
    <col min="2355" max="2355" width="0" style="56" hidden="1" customWidth="1"/>
    <col min="2356" max="2446" width="0.85546875" style="56"/>
    <col min="2447" max="2447" width="10.5703125" style="56" customWidth="1"/>
    <col min="2448" max="2448" width="9.5703125" style="56" customWidth="1"/>
    <col min="2449" max="2449" width="10.28515625" style="56" customWidth="1"/>
    <col min="2450" max="2560" width="0.85546875" style="56"/>
    <col min="2561" max="2561" width="1.5703125" style="56" customWidth="1"/>
    <col min="2562" max="2562" width="0.85546875" style="56"/>
    <col min="2563" max="2563" width="0.42578125" style="56" customWidth="1"/>
    <col min="2564" max="2565" width="0" style="56" hidden="1" customWidth="1"/>
    <col min="2566" max="2580" width="0.85546875" style="56"/>
    <col min="2581" max="2581" width="2.140625" style="56" customWidth="1"/>
    <col min="2582" max="2609" width="0.85546875" style="56"/>
    <col min="2610" max="2610" width="0.28515625" style="56" customWidth="1"/>
    <col min="2611" max="2611" width="0" style="56" hidden="1" customWidth="1"/>
    <col min="2612" max="2702" width="0.85546875" style="56"/>
    <col min="2703" max="2703" width="10.5703125" style="56" customWidth="1"/>
    <col min="2704" max="2704" width="9.5703125" style="56" customWidth="1"/>
    <col min="2705" max="2705" width="10.28515625" style="56" customWidth="1"/>
    <col min="2706" max="2816" width="0.85546875" style="56"/>
    <col min="2817" max="2817" width="1.5703125" style="56" customWidth="1"/>
    <col min="2818" max="2818" width="0.85546875" style="56"/>
    <col min="2819" max="2819" width="0.42578125" style="56" customWidth="1"/>
    <col min="2820" max="2821" width="0" style="56" hidden="1" customWidth="1"/>
    <col min="2822" max="2836" width="0.85546875" style="56"/>
    <col min="2837" max="2837" width="2.140625" style="56" customWidth="1"/>
    <col min="2838" max="2865" width="0.85546875" style="56"/>
    <col min="2866" max="2866" width="0.28515625" style="56" customWidth="1"/>
    <col min="2867" max="2867" width="0" style="56" hidden="1" customWidth="1"/>
    <col min="2868" max="2958" width="0.85546875" style="56"/>
    <col min="2959" max="2959" width="10.5703125" style="56" customWidth="1"/>
    <col min="2960" max="2960" width="9.5703125" style="56" customWidth="1"/>
    <col min="2961" max="2961" width="10.28515625" style="56" customWidth="1"/>
    <col min="2962" max="3072" width="0.85546875" style="56"/>
    <col min="3073" max="3073" width="1.5703125" style="56" customWidth="1"/>
    <col min="3074" max="3074" width="0.85546875" style="56"/>
    <col min="3075" max="3075" width="0.42578125" style="56" customWidth="1"/>
    <col min="3076" max="3077" width="0" style="56" hidden="1" customWidth="1"/>
    <col min="3078" max="3092" width="0.85546875" style="56"/>
    <col min="3093" max="3093" width="2.140625" style="56" customWidth="1"/>
    <col min="3094" max="3121" width="0.85546875" style="56"/>
    <col min="3122" max="3122" width="0.28515625" style="56" customWidth="1"/>
    <col min="3123" max="3123" width="0" style="56" hidden="1" customWidth="1"/>
    <col min="3124" max="3214" width="0.85546875" style="56"/>
    <col min="3215" max="3215" width="10.5703125" style="56" customWidth="1"/>
    <col min="3216" max="3216" width="9.5703125" style="56" customWidth="1"/>
    <col min="3217" max="3217" width="10.28515625" style="56" customWidth="1"/>
    <col min="3218" max="3328" width="0.85546875" style="56"/>
    <col min="3329" max="3329" width="1.5703125" style="56" customWidth="1"/>
    <col min="3330" max="3330" width="0.85546875" style="56"/>
    <col min="3331" max="3331" width="0.42578125" style="56" customWidth="1"/>
    <col min="3332" max="3333" width="0" style="56" hidden="1" customWidth="1"/>
    <col min="3334" max="3348" width="0.85546875" style="56"/>
    <col min="3349" max="3349" width="2.140625" style="56" customWidth="1"/>
    <col min="3350" max="3377" width="0.85546875" style="56"/>
    <col min="3378" max="3378" width="0.28515625" style="56" customWidth="1"/>
    <col min="3379" max="3379" width="0" style="56" hidden="1" customWidth="1"/>
    <col min="3380" max="3470" width="0.85546875" style="56"/>
    <col min="3471" max="3471" width="10.5703125" style="56" customWidth="1"/>
    <col min="3472" max="3472" width="9.5703125" style="56" customWidth="1"/>
    <col min="3473" max="3473" width="10.28515625" style="56" customWidth="1"/>
    <col min="3474" max="3584" width="0.85546875" style="56"/>
    <col min="3585" max="3585" width="1.5703125" style="56" customWidth="1"/>
    <col min="3586" max="3586" width="0.85546875" style="56"/>
    <col min="3587" max="3587" width="0.42578125" style="56" customWidth="1"/>
    <col min="3588" max="3589" width="0" style="56" hidden="1" customWidth="1"/>
    <col min="3590" max="3604" width="0.85546875" style="56"/>
    <col min="3605" max="3605" width="2.140625" style="56" customWidth="1"/>
    <col min="3606" max="3633" width="0.85546875" style="56"/>
    <col min="3634" max="3634" width="0.28515625" style="56" customWidth="1"/>
    <col min="3635" max="3635" width="0" style="56" hidden="1" customWidth="1"/>
    <col min="3636" max="3726" width="0.85546875" style="56"/>
    <col min="3727" max="3727" width="10.5703125" style="56" customWidth="1"/>
    <col min="3728" max="3728" width="9.5703125" style="56" customWidth="1"/>
    <col min="3729" max="3729" width="10.28515625" style="56" customWidth="1"/>
    <col min="3730" max="3840" width="0.85546875" style="56"/>
    <col min="3841" max="3841" width="1.5703125" style="56" customWidth="1"/>
    <col min="3842" max="3842" width="0.85546875" style="56"/>
    <col min="3843" max="3843" width="0.42578125" style="56" customWidth="1"/>
    <col min="3844" max="3845" width="0" style="56" hidden="1" customWidth="1"/>
    <col min="3846" max="3860" width="0.85546875" style="56"/>
    <col min="3861" max="3861" width="2.140625" style="56" customWidth="1"/>
    <col min="3862" max="3889" width="0.85546875" style="56"/>
    <col min="3890" max="3890" width="0.28515625" style="56" customWidth="1"/>
    <col min="3891" max="3891" width="0" style="56" hidden="1" customWidth="1"/>
    <col min="3892" max="3982" width="0.85546875" style="56"/>
    <col min="3983" max="3983" width="10.5703125" style="56" customWidth="1"/>
    <col min="3984" max="3984" width="9.5703125" style="56" customWidth="1"/>
    <col min="3985" max="3985" width="10.28515625" style="56" customWidth="1"/>
    <col min="3986" max="4096" width="0.85546875" style="56"/>
    <col min="4097" max="4097" width="1.5703125" style="56" customWidth="1"/>
    <col min="4098" max="4098" width="0.85546875" style="56"/>
    <col min="4099" max="4099" width="0.42578125" style="56" customWidth="1"/>
    <col min="4100" max="4101" width="0" style="56" hidden="1" customWidth="1"/>
    <col min="4102" max="4116" width="0.85546875" style="56"/>
    <col min="4117" max="4117" width="2.140625" style="56" customWidth="1"/>
    <col min="4118" max="4145" width="0.85546875" style="56"/>
    <col min="4146" max="4146" width="0.28515625" style="56" customWidth="1"/>
    <col min="4147" max="4147" width="0" style="56" hidden="1" customWidth="1"/>
    <col min="4148" max="4238" width="0.85546875" style="56"/>
    <col min="4239" max="4239" width="10.5703125" style="56" customWidth="1"/>
    <col min="4240" max="4240" width="9.5703125" style="56" customWidth="1"/>
    <col min="4241" max="4241" width="10.28515625" style="56" customWidth="1"/>
    <col min="4242" max="4352" width="0.85546875" style="56"/>
    <col min="4353" max="4353" width="1.5703125" style="56" customWidth="1"/>
    <col min="4354" max="4354" width="0.85546875" style="56"/>
    <col min="4355" max="4355" width="0.42578125" style="56" customWidth="1"/>
    <col min="4356" max="4357" width="0" style="56" hidden="1" customWidth="1"/>
    <col min="4358" max="4372" width="0.85546875" style="56"/>
    <col min="4373" max="4373" width="2.140625" style="56" customWidth="1"/>
    <col min="4374" max="4401" width="0.85546875" style="56"/>
    <col min="4402" max="4402" width="0.28515625" style="56" customWidth="1"/>
    <col min="4403" max="4403" width="0" style="56" hidden="1" customWidth="1"/>
    <col min="4404" max="4494" width="0.85546875" style="56"/>
    <col min="4495" max="4495" width="10.5703125" style="56" customWidth="1"/>
    <col min="4496" max="4496" width="9.5703125" style="56" customWidth="1"/>
    <col min="4497" max="4497" width="10.28515625" style="56" customWidth="1"/>
    <col min="4498" max="4608" width="0.85546875" style="56"/>
    <col min="4609" max="4609" width="1.5703125" style="56" customWidth="1"/>
    <col min="4610" max="4610" width="0.85546875" style="56"/>
    <col min="4611" max="4611" width="0.42578125" style="56" customWidth="1"/>
    <col min="4612" max="4613" width="0" style="56" hidden="1" customWidth="1"/>
    <col min="4614" max="4628" width="0.85546875" style="56"/>
    <col min="4629" max="4629" width="2.140625" style="56" customWidth="1"/>
    <col min="4630" max="4657" width="0.85546875" style="56"/>
    <col min="4658" max="4658" width="0.28515625" style="56" customWidth="1"/>
    <col min="4659" max="4659" width="0" style="56" hidden="1" customWidth="1"/>
    <col min="4660" max="4750" width="0.85546875" style="56"/>
    <col min="4751" max="4751" width="10.5703125" style="56" customWidth="1"/>
    <col min="4752" max="4752" width="9.5703125" style="56" customWidth="1"/>
    <col min="4753" max="4753" width="10.28515625" style="56" customWidth="1"/>
    <col min="4754" max="4864" width="0.85546875" style="56"/>
    <col min="4865" max="4865" width="1.5703125" style="56" customWidth="1"/>
    <col min="4866" max="4866" width="0.85546875" style="56"/>
    <col min="4867" max="4867" width="0.42578125" style="56" customWidth="1"/>
    <col min="4868" max="4869" width="0" style="56" hidden="1" customWidth="1"/>
    <col min="4870" max="4884" width="0.85546875" style="56"/>
    <col min="4885" max="4885" width="2.140625" style="56" customWidth="1"/>
    <col min="4886" max="4913" width="0.85546875" style="56"/>
    <col min="4914" max="4914" width="0.28515625" style="56" customWidth="1"/>
    <col min="4915" max="4915" width="0" style="56" hidden="1" customWidth="1"/>
    <col min="4916" max="5006" width="0.85546875" style="56"/>
    <col min="5007" max="5007" width="10.5703125" style="56" customWidth="1"/>
    <col min="5008" max="5008" width="9.5703125" style="56" customWidth="1"/>
    <col min="5009" max="5009" width="10.28515625" style="56" customWidth="1"/>
    <col min="5010" max="5120" width="0.85546875" style="56"/>
    <col min="5121" max="5121" width="1.5703125" style="56" customWidth="1"/>
    <col min="5122" max="5122" width="0.85546875" style="56"/>
    <col min="5123" max="5123" width="0.42578125" style="56" customWidth="1"/>
    <col min="5124" max="5125" width="0" style="56" hidden="1" customWidth="1"/>
    <col min="5126" max="5140" width="0.85546875" style="56"/>
    <col min="5141" max="5141" width="2.140625" style="56" customWidth="1"/>
    <col min="5142" max="5169" width="0.85546875" style="56"/>
    <col min="5170" max="5170" width="0.28515625" style="56" customWidth="1"/>
    <col min="5171" max="5171" width="0" style="56" hidden="1" customWidth="1"/>
    <col min="5172" max="5262" width="0.85546875" style="56"/>
    <col min="5263" max="5263" width="10.5703125" style="56" customWidth="1"/>
    <col min="5264" max="5264" width="9.5703125" style="56" customWidth="1"/>
    <col min="5265" max="5265" width="10.28515625" style="56" customWidth="1"/>
    <col min="5266" max="5376" width="0.85546875" style="56"/>
    <col min="5377" max="5377" width="1.5703125" style="56" customWidth="1"/>
    <col min="5378" max="5378" width="0.85546875" style="56"/>
    <col min="5379" max="5379" width="0.42578125" style="56" customWidth="1"/>
    <col min="5380" max="5381" width="0" style="56" hidden="1" customWidth="1"/>
    <col min="5382" max="5396" width="0.85546875" style="56"/>
    <col min="5397" max="5397" width="2.140625" style="56" customWidth="1"/>
    <col min="5398" max="5425" width="0.85546875" style="56"/>
    <col min="5426" max="5426" width="0.28515625" style="56" customWidth="1"/>
    <col min="5427" max="5427" width="0" style="56" hidden="1" customWidth="1"/>
    <col min="5428" max="5518" width="0.85546875" style="56"/>
    <col min="5519" max="5519" width="10.5703125" style="56" customWidth="1"/>
    <col min="5520" max="5520" width="9.5703125" style="56" customWidth="1"/>
    <col min="5521" max="5521" width="10.28515625" style="56" customWidth="1"/>
    <col min="5522" max="5632" width="0.85546875" style="56"/>
    <col min="5633" max="5633" width="1.5703125" style="56" customWidth="1"/>
    <col min="5634" max="5634" width="0.85546875" style="56"/>
    <col min="5635" max="5635" width="0.42578125" style="56" customWidth="1"/>
    <col min="5636" max="5637" width="0" style="56" hidden="1" customWidth="1"/>
    <col min="5638" max="5652" width="0.85546875" style="56"/>
    <col min="5653" max="5653" width="2.140625" style="56" customWidth="1"/>
    <col min="5654" max="5681" width="0.85546875" style="56"/>
    <col min="5682" max="5682" width="0.28515625" style="56" customWidth="1"/>
    <col min="5683" max="5683" width="0" style="56" hidden="1" customWidth="1"/>
    <col min="5684" max="5774" width="0.85546875" style="56"/>
    <col min="5775" max="5775" width="10.5703125" style="56" customWidth="1"/>
    <col min="5776" max="5776" width="9.5703125" style="56" customWidth="1"/>
    <col min="5777" max="5777" width="10.28515625" style="56" customWidth="1"/>
    <col min="5778" max="5888" width="0.85546875" style="56"/>
    <col min="5889" max="5889" width="1.5703125" style="56" customWidth="1"/>
    <col min="5890" max="5890" width="0.85546875" style="56"/>
    <col min="5891" max="5891" width="0.42578125" style="56" customWidth="1"/>
    <col min="5892" max="5893" width="0" style="56" hidden="1" customWidth="1"/>
    <col min="5894" max="5908" width="0.85546875" style="56"/>
    <col min="5909" max="5909" width="2.140625" style="56" customWidth="1"/>
    <col min="5910" max="5937" width="0.85546875" style="56"/>
    <col min="5938" max="5938" width="0.28515625" style="56" customWidth="1"/>
    <col min="5939" max="5939" width="0" style="56" hidden="1" customWidth="1"/>
    <col min="5940" max="6030" width="0.85546875" style="56"/>
    <col min="6031" max="6031" width="10.5703125" style="56" customWidth="1"/>
    <col min="6032" max="6032" width="9.5703125" style="56" customWidth="1"/>
    <col min="6033" max="6033" width="10.28515625" style="56" customWidth="1"/>
    <col min="6034" max="6144" width="0.85546875" style="56"/>
    <col min="6145" max="6145" width="1.5703125" style="56" customWidth="1"/>
    <col min="6146" max="6146" width="0.85546875" style="56"/>
    <col min="6147" max="6147" width="0.42578125" style="56" customWidth="1"/>
    <col min="6148" max="6149" width="0" style="56" hidden="1" customWidth="1"/>
    <col min="6150" max="6164" width="0.85546875" style="56"/>
    <col min="6165" max="6165" width="2.140625" style="56" customWidth="1"/>
    <col min="6166" max="6193" width="0.85546875" style="56"/>
    <col min="6194" max="6194" width="0.28515625" style="56" customWidth="1"/>
    <col min="6195" max="6195" width="0" style="56" hidden="1" customWidth="1"/>
    <col min="6196" max="6286" width="0.85546875" style="56"/>
    <col min="6287" max="6287" width="10.5703125" style="56" customWidth="1"/>
    <col min="6288" max="6288" width="9.5703125" style="56" customWidth="1"/>
    <col min="6289" max="6289" width="10.28515625" style="56" customWidth="1"/>
    <col min="6290" max="6400" width="0.85546875" style="56"/>
    <col min="6401" max="6401" width="1.5703125" style="56" customWidth="1"/>
    <col min="6402" max="6402" width="0.85546875" style="56"/>
    <col min="6403" max="6403" width="0.42578125" style="56" customWidth="1"/>
    <col min="6404" max="6405" width="0" style="56" hidden="1" customWidth="1"/>
    <col min="6406" max="6420" width="0.85546875" style="56"/>
    <col min="6421" max="6421" width="2.140625" style="56" customWidth="1"/>
    <col min="6422" max="6449" width="0.85546875" style="56"/>
    <col min="6450" max="6450" width="0.28515625" style="56" customWidth="1"/>
    <col min="6451" max="6451" width="0" style="56" hidden="1" customWidth="1"/>
    <col min="6452" max="6542" width="0.85546875" style="56"/>
    <col min="6543" max="6543" width="10.5703125" style="56" customWidth="1"/>
    <col min="6544" max="6544" width="9.5703125" style="56" customWidth="1"/>
    <col min="6545" max="6545" width="10.28515625" style="56" customWidth="1"/>
    <col min="6546" max="6656" width="0.85546875" style="56"/>
    <col min="6657" max="6657" width="1.5703125" style="56" customWidth="1"/>
    <col min="6658" max="6658" width="0.85546875" style="56"/>
    <col min="6659" max="6659" width="0.42578125" style="56" customWidth="1"/>
    <col min="6660" max="6661" width="0" style="56" hidden="1" customWidth="1"/>
    <col min="6662" max="6676" width="0.85546875" style="56"/>
    <col min="6677" max="6677" width="2.140625" style="56" customWidth="1"/>
    <col min="6678" max="6705" width="0.85546875" style="56"/>
    <col min="6706" max="6706" width="0.28515625" style="56" customWidth="1"/>
    <col min="6707" max="6707" width="0" style="56" hidden="1" customWidth="1"/>
    <col min="6708" max="6798" width="0.85546875" style="56"/>
    <col min="6799" max="6799" width="10.5703125" style="56" customWidth="1"/>
    <col min="6800" max="6800" width="9.5703125" style="56" customWidth="1"/>
    <col min="6801" max="6801" width="10.28515625" style="56" customWidth="1"/>
    <col min="6802" max="6912" width="0.85546875" style="56"/>
    <col min="6913" max="6913" width="1.5703125" style="56" customWidth="1"/>
    <col min="6914" max="6914" width="0.85546875" style="56"/>
    <col min="6915" max="6915" width="0.42578125" style="56" customWidth="1"/>
    <col min="6916" max="6917" width="0" style="56" hidden="1" customWidth="1"/>
    <col min="6918" max="6932" width="0.85546875" style="56"/>
    <col min="6933" max="6933" width="2.140625" style="56" customWidth="1"/>
    <col min="6934" max="6961" width="0.85546875" style="56"/>
    <col min="6962" max="6962" width="0.28515625" style="56" customWidth="1"/>
    <col min="6963" max="6963" width="0" style="56" hidden="1" customWidth="1"/>
    <col min="6964" max="7054" width="0.85546875" style="56"/>
    <col min="7055" max="7055" width="10.5703125" style="56" customWidth="1"/>
    <col min="7056" max="7056" width="9.5703125" style="56" customWidth="1"/>
    <col min="7057" max="7057" width="10.28515625" style="56" customWidth="1"/>
    <col min="7058" max="7168" width="0.85546875" style="56"/>
    <col min="7169" max="7169" width="1.5703125" style="56" customWidth="1"/>
    <col min="7170" max="7170" width="0.85546875" style="56"/>
    <col min="7171" max="7171" width="0.42578125" style="56" customWidth="1"/>
    <col min="7172" max="7173" width="0" style="56" hidden="1" customWidth="1"/>
    <col min="7174" max="7188" width="0.85546875" style="56"/>
    <col min="7189" max="7189" width="2.140625" style="56" customWidth="1"/>
    <col min="7190" max="7217" width="0.85546875" style="56"/>
    <col min="7218" max="7218" width="0.28515625" style="56" customWidth="1"/>
    <col min="7219" max="7219" width="0" style="56" hidden="1" customWidth="1"/>
    <col min="7220" max="7310" width="0.85546875" style="56"/>
    <col min="7311" max="7311" width="10.5703125" style="56" customWidth="1"/>
    <col min="7312" max="7312" width="9.5703125" style="56" customWidth="1"/>
    <col min="7313" max="7313" width="10.28515625" style="56" customWidth="1"/>
    <col min="7314" max="7424" width="0.85546875" style="56"/>
    <col min="7425" max="7425" width="1.5703125" style="56" customWidth="1"/>
    <col min="7426" max="7426" width="0.85546875" style="56"/>
    <col min="7427" max="7427" width="0.42578125" style="56" customWidth="1"/>
    <col min="7428" max="7429" width="0" style="56" hidden="1" customWidth="1"/>
    <col min="7430" max="7444" width="0.85546875" style="56"/>
    <col min="7445" max="7445" width="2.140625" style="56" customWidth="1"/>
    <col min="7446" max="7473" width="0.85546875" style="56"/>
    <col min="7474" max="7474" width="0.28515625" style="56" customWidth="1"/>
    <col min="7475" max="7475" width="0" style="56" hidden="1" customWidth="1"/>
    <col min="7476" max="7566" width="0.85546875" style="56"/>
    <col min="7567" max="7567" width="10.5703125" style="56" customWidth="1"/>
    <col min="7568" max="7568" width="9.5703125" style="56" customWidth="1"/>
    <col min="7569" max="7569" width="10.28515625" style="56" customWidth="1"/>
    <col min="7570" max="7680" width="0.85546875" style="56"/>
    <col min="7681" max="7681" width="1.5703125" style="56" customWidth="1"/>
    <col min="7682" max="7682" width="0.85546875" style="56"/>
    <col min="7683" max="7683" width="0.42578125" style="56" customWidth="1"/>
    <col min="7684" max="7685" width="0" style="56" hidden="1" customWidth="1"/>
    <col min="7686" max="7700" width="0.85546875" style="56"/>
    <col min="7701" max="7701" width="2.140625" style="56" customWidth="1"/>
    <col min="7702" max="7729" width="0.85546875" style="56"/>
    <col min="7730" max="7730" width="0.28515625" style="56" customWidth="1"/>
    <col min="7731" max="7731" width="0" style="56" hidden="1" customWidth="1"/>
    <col min="7732" max="7822" width="0.85546875" style="56"/>
    <col min="7823" max="7823" width="10.5703125" style="56" customWidth="1"/>
    <col min="7824" max="7824" width="9.5703125" style="56" customWidth="1"/>
    <col min="7825" max="7825" width="10.28515625" style="56" customWidth="1"/>
    <col min="7826" max="7936" width="0.85546875" style="56"/>
    <col min="7937" max="7937" width="1.5703125" style="56" customWidth="1"/>
    <col min="7938" max="7938" width="0.85546875" style="56"/>
    <col min="7939" max="7939" width="0.42578125" style="56" customWidth="1"/>
    <col min="7940" max="7941" width="0" style="56" hidden="1" customWidth="1"/>
    <col min="7942" max="7956" width="0.85546875" style="56"/>
    <col min="7957" max="7957" width="2.140625" style="56" customWidth="1"/>
    <col min="7958" max="7985" width="0.85546875" style="56"/>
    <col min="7986" max="7986" width="0.28515625" style="56" customWidth="1"/>
    <col min="7987" max="7987" width="0" style="56" hidden="1" customWidth="1"/>
    <col min="7988" max="8078" width="0.85546875" style="56"/>
    <col min="8079" max="8079" width="10.5703125" style="56" customWidth="1"/>
    <col min="8080" max="8080" width="9.5703125" style="56" customWidth="1"/>
    <col min="8081" max="8081" width="10.28515625" style="56" customWidth="1"/>
    <col min="8082" max="8192" width="0.85546875" style="56"/>
    <col min="8193" max="8193" width="1.5703125" style="56" customWidth="1"/>
    <col min="8194" max="8194" width="0.85546875" style="56"/>
    <col min="8195" max="8195" width="0.42578125" style="56" customWidth="1"/>
    <col min="8196" max="8197" width="0" style="56" hidden="1" customWidth="1"/>
    <col min="8198" max="8212" width="0.85546875" style="56"/>
    <col min="8213" max="8213" width="2.140625" style="56" customWidth="1"/>
    <col min="8214" max="8241" width="0.85546875" style="56"/>
    <col min="8242" max="8242" width="0.28515625" style="56" customWidth="1"/>
    <col min="8243" max="8243" width="0" style="56" hidden="1" customWidth="1"/>
    <col min="8244" max="8334" width="0.85546875" style="56"/>
    <col min="8335" max="8335" width="10.5703125" style="56" customWidth="1"/>
    <col min="8336" max="8336" width="9.5703125" style="56" customWidth="1"/>
    <col min="8337" max="8337" width="10.28515625" style="56" customWidth="1"/>
    <col min="8338" max="8448" width="0.85546875" style="56"/>
    <col min="8449" max="8449" width="1.5703125" style="56" customWidth="1"/>
    <col min="8450" max="8450" width="0.85546875" style="56"/>
    <col min="8451" max="8451" width="0.42578125" style="56" customWidth="1"/>
    <col min="8452" max="8453" width="0" style="56" hidden="1" customWidth="1"/>
    <col min="8454" max="8468" width="0.85546875" style="56"/>
    <col min="8469" max="8469" width="2.140625" style="56" customWidth="1"/>
    <col min="8470" max="8497" width="0.85546875" style="56"/>
    <col min="8498" max="8498" width="0.28515625" style="56" customWidth="1"/>
    <col min="8499" max="8499" width="0" style="56" hidden="1" customWidth="1"/>
    <col min="8500" max="8590" width="0.85546875" style="56"/>
    <col min="8591" max="8591" width="10.5703125" style="56" customWidth="1"/>
    <col min="8592" max="8592" width="9.5703125" style="56" customWidth="1"/>
    <col min="8593" max="8593" width="10.28515625" style="56" customWidth="1"/>
    <col min="8594" max="8704" width="0.85546875" style="56"/>
    <col min="8705" max="8705" width="1.5703125" style="56" customWidth="1"/>
    <col min="8706" max="8706" width="0.85546875" style="56"/>
    <col min="8707" max="8707" width="0.42578125" style="56" customWidth="1"/>
    <col min="8708" max="8709" width="0" style="56" hidden="1" customWidth="1"/>
    <col min="8710" max="8724" width="0.85546875" style="56"/>
    <col min="8725" max="8725" width="2.140625" style="56" customWidth="1"/>
    <col min="8726" max="8753" width="0.85546875" style="56"/>
    <col min="8754" max="8754" width="0.28515625" style="56" customWidth="1"/>
    <col min="8755" max="8755" width="0" style="56" hidden="1" customWidth="1"/>
    <col min="8756" max="8846" width="0.85546875" style="56"/>
    <col min="8847" max="8847" width="10.5703125" style="56" customWidth="1"/>
    <col min="8848" max="8848" width="9.5703125" style="56" customWidth="1"/>
    <col min="8849" max="8849" width="10.28515625" style="56" customWidth="1"/>
    <col min="8850" max="8960" width="0.85546875" style="56"/>
    <col min="8961" max="8961" width="1.5703125" style="56" customWidth="1"/>
    <col min="8962" max="8962" width="0.85546875" style="56"/>
    <col min="8963" max="8963" width="0.42578125" style="56" customWidth="1"/>
    <col min="8964" max="8965" width="0" style="56" hidden="1" customWidth="1"/>
    <col min="8966" max="8980" width="0.85546875" style="56"/>
    <col min="8981" max="8981" width="2.140625" style="56" customWidth="1"/>
    <col min="8982" max="9009" width="0.85546875" style="56"/>
    <col min="9010" max="9010" width="0.28515625" style="56" customWidth="1"/>
    <col min="9011" max="9011" width="0" style="56" hidden="1" customWidth="1"/>
    <col min="9012" max="9102" width="0.85546875" style="56"/>
    <col min="9103" max="9103" width="10.5703125" style="56" customWidth="1"/>
    <col min="9104" max="9104" width="9.5703125" style="56" customWidth="1"/>
    <col min="9105" max="9105" width="10.28515625" style="56" customWidth="1"/>
    <col min="9106" max="9216" width="0.85546875" style="56"/>
    <col min="9217" max="9217" width="1.5703125" style="56" customWidth="1"/>
    <col min="9218" max="9218" width="0.85546875" style="56"/>
    <col min="9219" max="9219" width="0.42578125" style="56" customWidth="1"/>
    <col min="9220" max="9221" width="0" style="56" hidden="1" customWidth="1"/>
    <col min="9222" max="9236" width="0.85546875" style="56"/>
    <col min="9237" max="9237" width="2.140625" style="56" customWidth="1"/>
    <col min="9238" max="9265" width="0.85546875" style="56"/>
    <col min="9266" max="9266" width="0.28515625" style="56" customWidth="1"/>
    <col min="9267" max="9267" width="0" style="56" hidden="1" customWidth="1"/>
    <col min="9268" max="9358" width="0.85546875" style="56"/>
    <col min="9359" max="9359" width="10.5703125" style="56" customWidth="1"/>
    <col min="9360" max="9360" width="9.5703125" style="56" customWidth="1"/>
    <col min="9361" max="9361" width="10.28515625" style="56" customWidth="1"/>
    <col min="9362" max="9472" width="0.85546875" style="56"/>
    <col min="9473" max="9473" width="1.5703125" style="56" customWidth="1"/>
    <col min="9474" max="9474" width="0.85546875" style="56"/>
    <col min="9475" max="9475" width="0.42578125" style="56" customWidth="1"/>
    <col min="9476" max="9477" width="0" style="56" hidden="1" customWidth="1"/>
    <col min="9478" max="9492" width="0.85546875" style="56"/>
    <col min="9493" max="9493" width="2.140625" style="56" customWidth="1"/>
    <col min="9494" max="9521" width="0.85546875" style="56"/>
    <col min="9522" max="9522" width="0.28515625" style="56" customWidth="1"/>
    <col min="9523" max="9523" width="0" style="56" hidden="1" customWidth="1"/>
    <col min="9524" max="9614" width="0.85546875" style="56"/>
    <col min="9615" max="9615" width="10.5703125" style="56" customWidth="1"/>
    <col min="9616" max="9616" width="9.5703125" style="56" customWidth="1"/>
    <col min="9617" max="9617" width="10.28515625" style="56" customWidth="1"/>
    <col min="9618" max="9728" width="0.85546875" style="56"/>
    <col min="9729" max="9729" width="1.5703125" style="56" customWidth="1"/>
    <col min="9730" max="9730" width="0.85546875" style="56"/>
    <col min="9731" max="9731" width="0.42578125" style="56" customWidth="1"/>
    <col min="9732" max="9733" width="0" style="56" hidden="1" customWidth="1"/>
    <col min="9734" max="9748" width="0.85546875" style="56"/>
    <col min="9749" max="9749" width="2.140625" style="56" customWidth="1"/>
    <col min="9750" max="9777" width="0.85546875" style="56"/>
    <col min="9778" max="9778" width="0.28515625" style="56" customWidth="1"/>
    <col min="9779" max="9779" width="0" style="56" hidden="1" customWidth="1"/>
    <col min="9780" max="9870" width="0.85546875" style="56"/>
    <col min="9871" max="9871" width="10.5703125" style="56" customWidth="1"/>
    <col min="9872" max="9872" width="9.5703125" style="56" customWidth="1"/>
    <col min="9873" max="9873" width="10.28515625" style="56" customWidth="1"/>
    <col min="9874" max="9984" width="0.85546875" style="56"/>
    <col min="9985" max="9985" width="1.5703125" style="56" customWidth="1"/>
    <col min="9986" max="9986" width="0.85546875" style="56"/>
    <col min="9987" max="9987" width="0.42578125" style="56" customWidth="1"/>
    <col min="9988" max="9989" width="0" style="56" hidden="1" customWidth="1"/>
    <col min="9990" max="10004" width="0.85546875" style="56"/>
    <col min="10005" max="10005" width="2.140625" style="56" customWidth="1"/>
    <col min="10006" max="10033" width="0.85546875" style="56"/>
    <col min="10034" max="10034" width="0.28515625" style="56" customWidth="1"/>
    <col min="10035" max="10035" width="0" style="56" hidden="1" customWidth="1"/>
    <col min="10036" max="10126" width="0.85546875" style="56"/>
    <col min="10127" max="10127" width="10.5703125" style="56" customWidth="1"/>
    <col min="10128" max="10128" width="9.5703125" style="56" customWidth="1"/>
    <col min="10129" max="10129" width="10.28515625" style="56" customWidth="1"/>
    <col min="10130" max="10240" width="0.85546875" style="56"/>
    <col min="10241" max="10241" width="1.5703125" style="56" customWidth="1"/>
    <col min="10242" max="10242" width="0.85546875" style="56"/>
    <col min="10243" max="10243" width="0.42578125" style="56" customWidth="1"/>
    <col min="10244" max="10245" width="0" style="56" hidden="1" customWidth="1"/>
    <col min="10246" max="10260" width="0.85546875" style="56"/>
    <col min="10261" max="10261" width="2.140625" style="56" customWidth="1"/>
    <col min="10262" max="10289" width="0.85546875" style="56"/>
    <col min="10290" max="10290" width="0.28515625" style="56" customWidth="1"/>
    <col min="10291" max="10291" width="0" style="56" hidden="1" customWidth="1"/>
    <col min="10292" max="10382" width="0.85546875" style="56"/>
    <col min="10383" max="10383" width="10.5703125" style="56" customWidth="1"/>
    <col min="10384" max="10384" width="9.5703125" style="56" customWidth="1"/>
    <col min="10385" max="10385" width="10.28515625" style="56" customWidth="1"/>
    <col min="10386" max="10496" width="0.85546875" style="56"/>
    <col min="10497" max="10497" width="1.5703125" style="56" customWidth="1"/>
    <col min="10498" max="10498" width="0.85546875" style="56"/>
    <col min="10499" max="10499" width="0.42578125" style="56" customWidth="1"/>
    <col min="10500" max="10501" width="0" style="56" hidden="1" customWidth="1"/>
    <col min="10502" max="10516" width="0.85546875" style="56"/>
    <col min="10517" max="10517" width="2.140625" style="56" customWidth="1"/>
    <col min="10518" max="10545" width="0.85546875" style="56"/>
    <col min="10546" max="10546" width="0.28515625" style="56" customWidth="1"/>
    <col min="10547" max="10547" width="0" style="56" hidden="1" customWidth="1"/>
    <col min="10548" max="10638" width="0.85546875" style="56"/>
    <col min="10639" max="10639" width="10.5703125" style="56" customWidth="1"/>
    <col min="10640" max="10640" width="9.5703125" style="56" customWidth="1"/>
    <col min="10641" max="10641" width="10.28515625" style="56" customWidth="1"/>
    <col min="10642" max="10752" width="0.85546875" style="56"/>
    <col min="10753" max="10753" width="1.5703125" style="56" customWidth="1"/>
    <col min="10754" max="10754" width="0.85546875" style="56"/>
    <col min="10755" max="10755" width="0.42578125" style="56" customWidth="1"/>
    <col min="10756" max="10757" width="0" style="56" hidden="1" customWidth="1"/>
    <col min="10758" max="10772" width="0.85546875" style="56"/>
    <col min="10773" max="10773" width="2.140625" style="56" customWidth="1"/>
    <col min="10774" max="10801" width="0.85546875" style="56"/>
    <col min="10802" max="10802" width="0.28515625" style="56" customWidth="1"/>
    <col min="10803" max="10803" width="0" style="56" hidden="1" customWidth="1"/>
    <col min="10804" max="10894" width="0.85546875" style="56"/>
    <col min="10895" max="10895" width="10.5703125" style="56" customWidth="1"/>
    <col min="10896" max="10896" width="9.5703125" style="56" customWidth="1"/>
    <col min="10897" max="10897" width="10.28515625" style="56" customWidth="1"/>
    <col min="10898" max="11008" width="0.85546875" style="56"/>
    <col min="11009" max="11009" width="1.5703125" style="56" customWidth="1"/>
    <col min="11010" max="11010" width="0.85546875" style="56"/>
    <col min="11011" max="11011" width="0.42578125" style="56" customWidth="1"/>
    <col min="11012" max="11013" width="0" style="56" hidden="1" customWidth="1"/>
    <col min="11014" max="11028" width="0.85546875" style="56"/>
    <col min="11029" max="11029" width="2.140625" style="56" customWidth="1"/>
    <col min="11030" max="11057" width="0.85546875" style="56"/>
    <col min="11058" max="11058" width="0.28515625" style="56" customWidth="1"/>
    <col min="11059" max="11059" width="0" style="56" hidden="1" customWidth="1"/>
    <col min="11060" max="11150" width="0.85546875" style="56"/>
    <col min="11151" max="11151" width="10.5703125" style="56" customWidth="1"/>
    <col min="11152" max="11152" width="9.5703125" style="56" customWidth="1"/>
    <col min="11153" max="11153" width="10.28515625" style="56" customWidth="1"/>
    <col min="11154" max="11264" width="0.85546875" style="56"/>
    <col min="11265" max="11265" width="1.5703125" style="56" customWidth="1"/>
    <col min="11266" max="11266" width="0.85546875" style="56"/>
    <col min="11267" max="11267" width="0.42578125" style="56" customWidth="1"/>
    <col min="11268" max="11269" width="0" style="56" hidden="1" customWidth="1"/>
    <col min="11270" max="11284" width="0.85546875" style="56"/>
    <col min="11285" max="11285" width="2.140625" style="56" customWidth="1"/>
    <col min="11286" max="11313" width="0.85546875" style="56"/>
    <col min="11314" max="11314" width="0.28515625" style="56" customWidth="1"/>
    <col min="11315" max="11315" width="0" style="56" hidden="1" customWidth="1"/>
    <col min="11316" max="11406" width="0.85546875" style="56"/>
    <col min="11407" max="11407" width="10.5703125" style="56" customWidth="1"/>
    <col min="11408" max="11408" width="9.5703125" style="56" customWidth="1"/>
    <col min="11409" max="11409" width="10.28515625" style="56" customWidth="1"/>
    <col min="11410" max="11520" width="0.85546875" style="56"/>
    <col min="11521" max="11521" width="1.5703125" style="56" customWidth="1"/>
    <col min="11522" max="11522" width="0.85546875" style="56"/>
    <col min="11523" max="11523" width="0.42578125" style="56" customWidth="1"/>
    <col min="11524" max="11525" width="0" style="56" hidden="1" customWidth="1"/>
    <col min="11526" max="11540" width="0.85546875" style="56"/>
    <col min="11541" max="11541" width="2.140625" style="56" customWidth="1"/>
    <col min="11542" max="11569" width="0.85546875" style="56"/>
    <col min="11570" max="11570" width="0.28515625" style="56" customWidth="1"/>
    <col min="11571" max="11571" width="0" style="56" hidden="1" customWidth="1"/>
    <col min="11572" max="11662" width="0.85546875" style="56"/>
    <col min="11663" max="11663" width="10.5703125" style="56" customWidth="1"/>
    <col min="11664" max="11664" width="9.5703125" style="56" customWidth="1"/>
    <col min="11665" max="11665" width="10.28515625" style="56" customWidth="1"/>
    <col min="11666" max="11776" width="0.85546875" style="56"/>
    <col min="11777" max="11777" width="1.5703125" style="56" customWidth="1"/>
    <col min="11778" max="11778" width="0.85546875" style="56"/>
    <col min="11779" max="11779" width="0.42578125" style="56" customWidth="1"/>
    <col min="11780" max="11781" width="0" style="56" hidden="1" customWidth="1"/>
    <col min="11782" max="11796" width="0.85546875" style="56"/>
    <col min="11797" max="11797" width="2.140625" style="56" customWidth="1"/>
    <col min="11798" max="11825" width="0.85546875" style="56"/>
    <col min="11826" max="11826" width="0.28515625" style="56" customWidth="1"/>
    <col min="11827" max="11827" width="0" style="56" hidden="1" customWidth="1"/>
    <col min="11828" max="11918" width="0.85546875" style="56"/>
    <col min="11919" max="11919" width="10.5703125" style="56" customWidth="1"/>
    <col min="11920" max="11920" width="9.5703125" style="56" customWidth="1"/>
    <col min="11921" max="11921" width="10.28515625" style="56" customWidth="1"/>
    <col min="11922" max="12032" width="0.85546875" style="56"/>
    <col min="12033" max="12033" width="1.5703125" style="56" customWidth="1"/>
    <col min="12034" max="12034" width="0.85546875" style="56"/>
    <col min="12035" max="12035" width="0.42578125" style="56" customWidth="1"/>
    <col min="12036" max="12037" width="0" style="56" hidden="1" customWidth="1"/>
    <col min="12038" max="12052" width="0.85546875" style="56"/>
    <col min="12053" max="12053" width="2.140625" style="56" customWidth="1"/>
    <col min="12054" max="12081" width="0.85546875" style="56"/>
    <col min="12082" max="12082" width="0.28515625" style="56" customWidth="1"/>
    <col min="12083" max="12083" width="0" style="56" hidden="1" customWidth="1"/>
    <col min="12084" max="12174" width="0.85546875" style="56"/>
    <col min="12175" max="12175" width="10.5703125" style="56" customWidth="1"/>
    <col min="12176" max="12176" width="9.5703125" style="56" customWidth="1"/>
    <col min="12177" max="12177" width="10.28515625" style="56" customWidth="1"/>
    <col min="12178" max="12288" width="0.85546875" style="56"/>
    <col min="12289" max="12289" width="1.5703125" style="56" customWidth="1"/>
    <col min="12290" max="12290" width="0.85546875" style="56"/>
    <col min="12291" max="12291" width="0.42578125" style="56" customWidth="1"/>
    <col min="12292" max="12293" width="0" style="56" hidden="1" customWidth="1"/>
    <col min="12294" max="12308" width="0.85546875" style="56"/>
    <col min="12309" max="12309" width="2.140625" style="56" customWidth="1"/>
    <col min="12310" max="12337" width="0.85546875" style="56"/>
    <col min="12338" max="12338" width="0.28515625" style="56" customWidth="1"/>
    <col min="12339" max="12339" width="0" style="56" hidden="1" customWidth="1"/>
    <col min="12340" max="12430" width="0.85546875" style="56"/>
    <col min="12431" max="12431" width="10.5703125" style="56" customWidth="1"/>
    <col min="12432" max="12432" width="9.5703125" style="56" customWidth="1"/>
    <col min="12433" max="12433" width="10.28515625" style="56" customWidth="1"/>
    <col min="12434" max="12544" width="0.85546875" style="56"/>
    <col min="12545" max="12545" width="1.5703125" style="56" customWidth="1"/>
    <col min="12546" max="12546" width="0.85546875" style="56"/>
    <col min="12547" max="12547" width="0.42578125" style="56" customWidth="1"/>
    <col min="12548" max="12549" width="0" style="56" hidden="1" customWidth="1"/>
    <col min="12550" max="12564" width="0.85546875" style="56"/>
    <col min="12565" max="12565" width="2.140625" style="56" customWidth="1"/>
    <col min="12566" max="12593" width="0.85546875" style="56"/>
    <col min="12594" max="12594" width="0.28515625" style="56" customWidth="1"/>
    <col min="12595" max="12595" width="0" style="56" hidden="1" customWidth="1"/>
    <col min="12596" max="12686" width="0.85546875" style="56"/>
    <col min="12687" max="12687" width="10.5703125" style="56" customWidth="1"/>
    <col min="12688" max="12688" width="9.5703125" style="56" customWidth="1"/>
    <col min="12689" max="12689" width="10.28515625" style="56" customWidth="1"/>
    <col min="12690" max="12800" width="0.85546875" style="56"/>
    <col min="12801" max="12801" width="1.5703125" style="56" customWidth="1"/>
    <col min="12802" max="12802" width="0.85546875" style="56"/>
    <col min="12803" max="12803" width="0.42578125" style="56" customWidth="1"/>
    <col min="12804" max="12805" width="0" style="56" hidden="1" customWidth="1"/>
    <col min="12806" max="12820" width="0.85546875" style="56"/>
    <col min="12821" max="12821" width="2.140625" style="56" customWidth="1"/>
    <col min="12822" max="12849" width="0.85546875" style="56"/>
    <col min="12850" max="12850" width="0.28515625" style="56" customWidth="1"/>
    <col min="12851" max="12851" width="0" style="56" hidden="1" customWidth="1"/>
    <col min="12852" max="12942" width="0.85546875" style="56"/>
    <col min="12943" max="12943" width="10.5703125" style="56" customWidth="1"/>
    <col min="12944" max="12944" width="9.5703125" style="56" customWidth="1"/>
    <col min="12945" max="12945" width="10.28515625" style="56" customWidth="1"/>
    <col min="12946" max="13056" width="0.85546875" style="56"/>
    <col min="13057" max="13057" width="1.5703125" style="56" customWidth="1"/>
    <col min="13058" max="13058" width="0.85546875" style="56"/>
    <col min="13059" max="13059" width="0.42578125" style="56" customWidth="1"/>
    <col min="13060" max="13061" width="0" style="56" hidden="1" customWidth="1"/>
    <col min="13062" max="13076" width="0.85546875" style="56"/>
    <col min="13077" max="13077" width="2.140625" style="56" customWidth="1"/>
    <col min="13078" max="13105" width="0.85546875" style="56"/>
    <col min="13106" max="13106" width="0.28515625" style="56" customWidth="1"/>
    <col min="13107" max="13107" width="0" style="56" hidden="1" customWidth="1"/>
    <col min="13108" max="13198" width="0.85546875" style="56"/>
    <col min="13199" max="13199" width="10.5703125" style="56" customWidth="1"/>
    <col min="13200" max="13200" width="9.5703125" style="56" customWidth="1"/>
    <col min="13201" max="13201" width="10.28515625" style="56" customWidth="1"/>
    <col min="13202" max="13312" width="0.85546875" style="56"/>
    <col min="13313" max="13313" width="1.5703125" style="56" customWidth="1"/>
    <col min="13314" max="13314" width="0.85546875" style="56"/>
    <col min="13315" max="13315" width="0.42578125" style="56" customWidth="1"/>
    <col min="13316" max="13317" width="0" style="56" hidden="1" customWidth="1"/>
    <col min="13318" max="13332" width="0.85546875" style="56"/>
    <col min="13333" max="13333" width="2.140625" style="56" customWidth="1"/>
    <col min="13334" max="13361" width="0.85546875" style="56"/>
    <col min="13362" max="13362" width="0.28515625" style="56" customWidth="1"/>
    <col min="13363" max="13363" width="0" style="56" hidden="1" customWidth="1"/>
    <col min="13364" max="13454" width="0.85546875" style="56"/>
    <col min="13455" max="13455" width="10.5703125" style="56" customWidth="1"/>
    <col min="13456" max="13456" width="9.5703125" style="56" customWidth="1"/>
    <col min="13457" max="13457" width="10.28515625" style="56" customWidth="1"/>
    <col min="13458" max="13568" width="0.85546875" style="56"/>
    <col min="13569" max="13569" width="1.5703125" style="56" customWidth="1"/>
    <col min="13570" max="13570" width="0.85546875" style="56"/>
    <col min="13571" max="13571" width="0.42578125" style="56" customWidth="1"/>
    <col min="13572" max="13573" width="0" style="56" hidden="1" customWidth="1"/>
    <col min="13574" max="13588" width="0.85546875" style="56"/>
    <col min="13589" max="13589" width="2.140625" style="56" customWidth="1"/>
    <col min="13590" max="13617" width="0.85546875" style="56"/>
    <col min="13618" max="13618" width="0.28515625" style="56" customWidth="1"/>
    <col min="13619" max="13619" width="0" style="56" hidden="1" customWidth="1"/>
    <col min="13620" max="13710" width="0.85546875" style="56"/>
    <col min="13711" max="13711" width="10.5703125" style="56" customWidth="1"/>
    <col min="13712" max="13712" width="9.5703125" style="56" customWidth="1"/>
    <col min="13713" max="13713" width="10.28515625" style="56" customWidth="1"/>
    <col min="13714" max="13824" width="0.85546875" style="56"/>
    <col min="13825" max="13825" width="1.5703125" style="56" customWidth="1"/>
    <col min="13826" max="13826" width="0.85546875" style="56"/>
    <col min="13827" max="13827" width="0.42578125" style="56" customWidth="1"/>
    <col min="13828" max="13829" width="0" style="56" hidden="1" customWidth="1"/>
    <col min="13830" max="13844" width="0.85546875" style="56"/>
    <col min="13845" max="13845" width="2.140625" style="56" customWidth="1"/>
    <col min="13846" max="13873" width="0.85546875" style="56"/>
    <col min="13874" max="13874" width="0.28515625" style="56" customWidth="1"/>
    <col min="13875" max="13875" width="0" style="56" hidden="1" customWidth="1"/>
    <col min="13876" max="13966" width="0.85546875" style="56"/>
    <col min="13967" max="13967" width="10.5703125" style="56" customWidth="1"/>
    <col min="13968" max="13968" width="9.5703125" style="56" customWidth="1"/>
    <col min="13969" max="13969" width="10.28515625" style="56" customWidth="1"/>
    <col min="13970" max="14080" width="0.85546875" style="56"/>
    <col min="14081" max="14081" width="1.5703125" style="56" customWidth="1"/>
    <col min="14082" max="14082" width="0.85546875" style="56"/>
    <col min="14083" max="14083" width="0.42578125" style="56" customWidth="1"/>
    <col min="14084" max="14085" width="0" style="56" hidden="1" customWidth="1"/>
    <col min="14086" max="14100" width="0.85546875" style="56"/>
    <col min="14101" max="14101" width="2.140625" style="56" customWidth="1"/>
    <col min="14102" max="14129" width="0.85546875" style="56"/>
    <col min="14130" max="14130" width="0.28515625" style="56" customWidth="1"/>
    <col min="14131" max="14131" width="0" style="56" hidden="1" customWidth="1"/>
    <col min="14132" max="14222" width="0.85546875" style="56"/>
    <col min="14223" max="14223" width="10.5703125" style="56" customWidth="1"/>
    <col min="14224" max="14224" width="9.5703125" style="56" customWidth="1"/>
    <col min="14225" max="14225" width="10.28515625" style="56" customWidth="1"/>
    <col min="14226" max="14336" width="0.85546875" style="56"/>
    <col min="14337" max="14337" width="1.5703125" style="56" customWidth="1"/>
    <col min="14338" max="14338" width="0.85546875" style="56"/>
    <col min="14339" max="14339" width="0.42578125" style="56" customWidth="1"/>
    <col min="14340" max="14341" width="0" style="56" hidden="1" customWidth="1"/>
    <col min="14342" max="14356" width="0.85546875" style="56"/>
    <col min="14357" max="14357" width="2.140625" style="56" customWidth="1"/>
    <col min="14358" max="14385" width="0.85546875" style="56"/>
    <col min="14386" max="14386" width="0.28515625" style="56" customWidth="1"/>
    <col min="14387" max="14387" width="0" style="56" hidden="1" customWidth="1"/>
    <col min="14388" max="14478" width="0.85546875" style="56"/>
    <col min="14479" max="14479" width="10.5703125" style="56" customWidth="1"/>
    <col min="14480" max="14480" width="9.5703125" style="56" customWidth="1"/>
    <col min="14481" max="14481" width="10.28515625" style="56" customWidth="1"/>
    <col min="14482" max="14592" width="0.85546875" style="56"/>
    <col min="14593" max="14593" width="1.5703125" style="56" customWidth="1"/>
    <col min="14594" max="14594" width="0.85546875" style="56"/>
    <col min="14595" max="14595" width="0.42578125" style="56" customWidth="1"/>
    <col min="14596" max="14597" width="0" style="56" hidden="1" customWidth="1"/>
    <col min="14598" max="14612" width="0.85546875" style="56"/>
    <col min="14613" max="14613" width="2.140625" style="56" customWidth="1"/>
    <col min="14614" max="14641" width="0.85546875" style="56"/>
    <col min="14642" max="14642" width="0.28515625" style="56" customWidth="1"/>
    <col min="14643" max="14643" width="0" style="56" hidden="1" customWidth="1"/>
    <col min="14644" max="14734" width="0.85546875" style="56"/>
    <col min="14735" max="14735" width="10.5703125" style="56" customWidth="1"/>
    <col min="14736" max="14736" width="9.5703125" style="56" customWidth="1"/>
    <col min="14737" max="14737" width="10.28515625" style="56" customWidth="1"/>
    <col min="14738" max="14848" width="0.85546875" style="56"/>
    <col min="14849" max="14849" width="1.5703125" style="56" customWidth="1"/>
    <col min="14850" max="14850" width="0.85546875" style="56"/>
    <col min="14851" max="14851" width="0.42578125" style="56" customWidth="1"/>
    <col min="14852" max="14853" width="0" style="56" hidden="1" customWidth="1"/>
    <col min="14854" max="14868" width="0.85546875" style="56"/>
    <col min="14869" max="14869" width="2.140625" style="56" customWidth="1"/>
    <col min="14870" max="14897" width="0.85546875" style="56"/>
    <col min="14898" max="14898" width="0.28515625" style="56" customWidth="1"/>
    <col min="14899" max="14899" width="0" style="56" hidden="1" customWidth="1"/>
    <col min="14900" max="14990" width="0.85546875" style="56"/>
    <col min="14991" max="14991" width="10.5703125" style="56" customWidth="1"/>
    <col min="14992" max="14992" width="9.5703125" style="56" customWidth="1"/>
    <col min="14993" max="14993" width="10.28515625" style="56" customWidth="1"/>
    <col min="14994" max="15104" width="0.85546875" style="56"/>
    <col min="15105" max="15105" width="1.5703125" style="56" customWidth="1"/>
    <col min="15106" max="15106" width="0.85546875" style="56"/>
    <col min="15107" max="15107" width="0.42578125" style="56" customWidth="1"/>
    <col min="15108" max="15109" width="0" style="56" hidden="1" customWidth="1"/>
    <col min="15110" max="15124" width="0.85546875" style="56"/>
    <col min="15125" max="15125" width="2.140625" style="56" customWidth="1"/>
    <col min="15126" max="15153" width="0.85546875" style="56"/>
    <col min="15154" max="15154" width="0.28515625" style="56" customWidth="1"/>
    <col min="15155" max="15155" width="0" style="56" hidden="1" customWidth="1"/>
    <col min="15156" max="15246" width="0.85546875" style="56"/>
    <col min="15247" max="15247" width="10.5703125" style="56" customWidth="1"/>
    <col min="15248" max="15248" width="9.5703125" style="56" customWidth="1"/>
    <col min="15249" max="15249" width="10.28515625" style="56" customWidth="1"/>
    <col min="15250" max="15360" width="0.85546875" style="56"/>
    <col min="15361" max="15361" width="1.5703125" style="56" customWidth="1"/>
    <col min="15362" max="15362" width="0.85546875" style="56"/>
    <col min="15363" max="15363" width="0.42578125" style="56" customWidth="1"/>
    <col min="15364" max="15365" width="0" style="56" hidden="1" customWidth="1"/>
    <col min="15366" max="15380" width="0.85546875" style="56"/>
    <col min="15381" max="15381" width="2.140625" style="56" customWidth="1"/>
    <col min="15382" max="15409" width="0.85546875" style="56"/>
    <col min="15410" max="15410" width="0.28515625" style="56" customWidth="1"/>
    <col min="15411" max="15411" width="0" style="56" hidden="1" customWidth="1"/>
    <col min="15412" max="15502" width="0.85546875" style="56"/>
    <col min="15503" max="15503" width="10.5703125" style="56" customWidth="1"/>
    <col min="15504" max="15504" width="9.5703125" style="56" customWidth="1"/>
    <col min="15505" max="15505" width="10.28515625" style="56" customWidth="1"/>
    <col min="15506" max="15616" width="0.85546875" style="56"/>
    <col min="15617" max="15617" width="1.5703125" style="56" customWidth="1"/>
    <col min="15618" max="15618" width="0.85546875" style="56"/>
    <col min="15619" max="15619" width="0.42578125" style="56" customWidth="1"/>
    <col min="15620" max="15621" width="0" style="56" hidden="1" customWidth="1"/>
    <col min="15622" max="15636" width="0.85546875" style="56"/>
    <col min="15637" max="15637" width="2.140625" style="56" customWidth="1"/>
    <col min="15638" max="15665" width="0.85546875" style="56"/>
    <col min="15666" max="15666" width="0.28515625" style="56" customWidth="1"/>
    <col min="15667" max="15667" width="0" style="56" hidden="1" customWidth="1"/>
    <col min="15668" max="15758" width="0.85546875" style="56"/>
    <col min="15759" max="15759" width="10.5703125" style="56" customWidth="1"/>
    <col min="15760" max="15760" width="9.5703125" style="56" customWidth="1"/>
    <col min="15761" max="15761" width="10.28515625" style="56" customWidth="1"/>
    <col min="15762" max="15872" width="0.85546875" style="56"/>
    <col min="15873" max="15873" width="1.5703125" style="56" customWidth="1"/>
    <col min="15874" max="15874" width="0.85546875" style="56"/>
    <col min="15875" max="15875" width="0.42578125" style="56" customWidth="1"/>
    <col min="15876" max="15877" width="0" style="56" hidden="1" customWidth="1"/>
    <col min="15878" max="15892" width="0.85546875" style="56"/>
    <col min="15893" max="15893" width="2.140625" style="56" customWidth="1"/>
    <col min="15894" max="15921" width="0.85546875" style="56"/>
    <col min="15922" max="15922" width="0.28515625" style="56" customWidth="1"/>
    <col min="15923" max="15923" width="0" style="56" hidden="1" customWidth="1"/>
    <col min="15924" max="16014" width="0.85546875" style="56"/>
    <col min="16015" max="16015" width="10.5703125" style="56" customWidth="1"/>
    <col min="16016" max="16016" width="9.5703125" style="56" customWidth="1"/>
    <col min="16017" max="16017" width="10.28515625" style="56" customWidth="1"/>
    <col min="16018" max="16128" width="0.85546875" style="56"/>
    <col min="16129" max="16129" width="1.5703125" style="56" customWidth="1"/>
    <col min="16130" max="16130" width="0.85546875" style="56"/>
    <col min="16131" max="16131" width="0.42578125" style="56" customWidth="1"/>
    <col min="16132" max="16133" width="0" style="56" hidden="1" customWidth="1"/>
    <col min="16134" max="16148" width="0.85546875" style="56"/>
    <col min="16149" max="16149" width="2.140625" style="56" customWidth="1"/>
    <col min="16150" max="16177" width="0.85546875" style="56"/>
    <col min="16178" max="16178" width="0.28515625" style="56" customWidth="1"/>
    <col min="16179" max="16179" width="0" style="56" hidden="1" customWidth="1"/>
    <col min="16180" max="16270" width="0.85546875" style="56"/>
    <col min="16271" max="16271" width="10.5703125" style="56" customWidth="1"/>
    <col min="16272" max="16272" width="9.5703125" style="56" customWidth="1"/>
    <col min="16273" max="16273" width="10.28515625" style="56" customWidth="1"/>
    <col min="16274" max="16384" width="0.85546875" style="56"/>
  </cols>
  <sheetData>
    <row r="1" spans="1:145" s="52" customFormat="1" ht="21.75" customHeight="1" x14ac:dyDescent="0.25">
      <c r="BZ1" s="53"/>
      <c r="CA1" s="53"/>
      <c r="CB1" s="53"/>
      <c r="CC1" s="53"/>
      <c r="CD1" s="53"/>
      <c r="CE1" s="53"/>
      <c r="CF1" s="53"/>
      <c r="CG1" s="53"/>
      <c r="CH1" s="53"/>
      <c r="CI1" s="53"/>
      <c r="CJ1" s="53"/>
      <c r="CK1" s="53"/>
      <c r="CL1" s="53"/>
      <c r="CM1" s="53"/>
      <c r="CN1" s="54"/>
      <c r="CO1" s="54"/>
      <c r="CP1" s="54"/>
      <c r="CQ1" s="54"/>
      <c r="CR1" s="54"/>
      <c r="CS1" s="54"/>
      <c r="CT1" s="54"/>
      <c r="CU1" s="54"/>
      <c r="CV1" s="54"/>
      <c r="CW1" s="54"/>
      <c r="CX1" s="54"/>
      <c r="CY1" s="54"/>
      <c r="CZ1" s="54"/>
      <c r="DA1" s="54"/>
      <c r="DB1" s="54"/>
      <c r="DC1" s="54"/>
      <c r="DD1" s="91"/>
      <c r="DE1" s="91"/>
      <c r="DF1" s="91"/>
      <c r="DG1" s="91"/>
      <c r="DH1" s="91"/>
      <c r="DI1" s="91"/>
      <c r="DJ1" s="91"/>
      <c r="DK1" s="91"/>
      <c r="DL1" s="91"/>
      <c r="DM1" s="91"/>
      <c r="DN1" s="91"/>
      <c r="DO1" s="91"/>
      <c r="DP1" s="91"/>
      <c r="DQ1" s="91"/>
      <c r="DR1" s="91"/>
      <c r="DS1" s="91"/>
      <c r="DT1" s="91"/>
      <c r="DU1" s="91"/>
      <c r="DV1" s="388" t="s">
        <v>349</v>
      </c>
      <c r="DW1" s="388"/>
      <c r="DX1" s="388"/>
      <c r="DY1" s="388"/>
      <c r="DZ1" s="388"/>
      <c r="EA1" s="388"/>
      <c r="EB1" s="388"/>
      <c r="EC1" s="388"/>
      <c r="ED1" s="388"/>
      <c r="EE1" s="388"/>
      <c r="EF1" s="388"/>
      <c r="EG1" s="388"/>
      <c r="EH1" s="388"/>
      <c r="EI1" s="388"/>
      <c r="EJ1" s="388"/>
      <c r="EK1" s="388"/>
      <c r="EL1" s="388"/>
      <c r="EM1" s="388"/>
      <c r="EN1" s="388"/>
      <c r="EO1" s="388"/>
    </row>
    <row r="2" spans="1:145" s="52" customFormat="1" ht="26.25" customHeight="1" x14ac:dyDescent="0.25">
      <c r="BZ2" s="53"/>
      <c r="CA2" s="53"/>
      <c r="CB2" s="53"/>
      <c r="CC2" s="53"/>
      <c r="CD2" s="53"/>
      <c r="CE2" s="53"/>
      <c r="CF2" s="53"/>
      <c r="CG2" s="53"/>
      <c r="CH2" s="53"/>
      <c r="CI2" s="53"/>
      <c r="CJ2" s="53"/>
      <c r="CK2" s="53"/>
      <c r="CL2" s="53"/>
      <c r="CM2" s="53"/>
      <c r="CN2" s="54"/>
      <c r="CO2" s="54"/>
      <c r="CP2" s="54"/>
      <c r="CQ2" s="54"/>
      <c r="CR2" s="54"/>
      <c r="CS2" s="54"/>
      <c r="CT2" s="54"/>
      <c r="CU2" s="54"/>
      <c r="CV2" s="54"/>
      <c r="CW2" s="54"/>
      <c r="CX2" s="54"/>
      <c r="CY2" s="54"/>
      <c r="CZ2" s="54"/>
      <c r="DA2" s="54"/>
      <c r="DB2" s="54"/>
      <c r="DC2" s="54"/>
      <c r="DD2" s="91"/>
      <c r="DE2" s="91"/>
      <c r="DF2" s="91"/>
      <c r="DG2" s="91"/>
      <c r="DH2" s="91"/>
      <c r="DI2" s="91"/>
      <c r="DJ2" s="91"/>
      <c r="DK2" s="91"/>
      <c r="DL2" s="91"/>
      <c r="DM2" s="91"/>
      <c r="DN2" s="91"/>
      <c r="DO2" s="91"/>
      <c r="DP2" s="91"/>
      <c r="DQ2" s="91"/>
      <c r="DR2" s="91"/>
      <c r="DS2" s="91"/>
      <c r="DT2" s="91"/>
      <c r="DU2" s="91"/>
      <c r="DV2" s="389" t="s">
        <v>190</v>
      </c>
      <c r="DW2" s="389"/>
      <c r="DX2" s="389"/>
      <c r="DY2" s="389"/>
      <c r="DZ2" s="389"/>
      <c r="EA2" s="389"/>
      <c r="EB2" s="389"/>
      <c r="EC2" s="389"/>
      <c r="ED2" s="389"/>
      <c r="EE2" s="389"/>
      <c r="EF2" s="389"/>
      <c r="EG2" s="389"/>
      <c r="EH2" s="389"/>
      <c r="EI2" s="389"/>
      <c r="EJ2" s="389"/>
      <c r="EK2" s="389"/>
      <c r="EL2" s="389"/>
      <c r="EM2" s="389"/>
      <c r="EN2" s="389"/>
      <c r="EO2" s="389"/>
    </row>
    <row r="3" spans="1:145" ht="12" customHeight="1" x14ac:dyDescent="0.25">
      <c r="BZ3" s="57"/>
      <c r="CA3" s="57"/>
      <c r="CB3" s="57"/>
      <c r="CC3" s="57"/>
      <c r="CD3" s="57"/>
      <c r="CE3" s="57"/>
      <c r="CF3" s="57"/>
      <c r="CG3" s="57"/>
      <c r="CH3" s="57"/>
      <c r="CI3" s="57"/>
      <c r="CJ3" s="57"/>
      <c r="CK3" s="53"/>
      <c r="CL3" s="53"/>
      <c r="CM3" s="53"/>
      <c r="CN3" s="58"/>
      <c r="CO3" s="58"/>
      <c r="CP3" s="58"/>
      <c r="CQ3" s="58"/>
      <c r="CR3" s="58"/>
      <c r="CS3" s="58"/>
      <c r="CT3" s="58"/>
      <c r="CU3" s="58"/>
      <c r="CV3" s="58"/>
      <c r="CW3" s="58"/>
      <c r="CX3" s="58"/>
      <c r="CY3" s="58"/>
      <c r="CZ3" s="58"/>
      <c r="DA3" s="58"/>
      <c r="DB3" s="58"/>
      <c r="DC3" s="58"/>
      <c r="DD3" s="59"/>
      <c r="DE3" s="59"/>
      <c r="DF3" s="59"/>
      <c r="DG3" s="59"/>
      <c r="DH3" s="59"/>
      <c r="DI3" s="59"/>
      <c r="DJ3" s="59"/>
      <c r="DK3" s="59"/>
      <c r="DL3" s="59"/>
      <c r="DM3" s="59"/>
      <c r="DN3" s="59"/>
      <c r="DO3" s="59"/>
      <c r="DP3" s="59"/>
      <c r="DQ3" s="59"/>
      <c r="DR3" s="59"/>
      <c r="DS3" s="59"/>
      <c r="DT3" s="59"/>
      <c r="DU3" s="59"/>
      <c r="DV3" s="389"/>
      <c r="DW3" s="389"/>
      <c r="DX3" s="389"/>
      <c r="DY3" s="389"/>
      <c r="DZ3" s="389"/>
      <c r="EA3" s="389"/>
      <c r="EB3" s="389"/>
      <c r="EC3" s="389"/>
      <c r="ED3" s="389"/>
      <c r="EE3" s="389"/>
      <c r="EF3" s="389"/>
      <c r="EG3" s="389"/>
      <c r="EH3" s="389"/>
      <c r="EI3" s="389"/>
      <c r="EJ3" s="389"/>
      <c r="EK3" s="389"/>
      <c r="EL3" s="389"/>
      <c r="EM3" s="389"/>
      <c r="EN3" s="389"/>
      <c r="EO3" s="389"/>
    </row>
    <row r="4" spans="1:145" s="60" customFormat="1" ht="12" customHeight="1" x14ac:dyDescent="0.25">
      <c r="BZ4" s="61"/>
      <c r="CA4" s="61"/>
      <c r="CB4" s="61"/>
      <c r="CC4" s="61"/>
      <c r="CD4" s="61"/>
      <c r="CE4" s="61"/>
      <c r="CF4" s="61"/>
      <c r="CG4" s="61"/>
      <c r="CH4" s="61"/>
      <c r="CI4" s="61"/>
      <c r="CJ4" s="61"/>
      <c r="CK4" s="53"/>
      <c r="CL4" s="53"/>
      <c r="CM4" s="53"/>
      <c r="CN4" s="58"/>
      <c r="CO4" s="58"/>
      <c r="CP4" s="58"/>
      <c r="CQ4" s="58"/>
      <c r="CR4" s="58"/>
      <c r="CS4" s="58"/>
      <c r="CT4" s="58"/>
      <c r="CU4" s="58"/>
      <c r="CV4" s="58"/>
      <c r="CW4" s="58"/>
      <c r="CX4" s="58"/>
      <c r="CY4" s="58"/>
      <c r="CZ4" s="58"/>
      <c r="DA4" s="58"/>
      <c r="DB4" s="58"/>
      <c r="DC4" s="58"/>
      <c r="DD4" s="59"/>
      <c r="DE4" s="59"/>
      <c r="DF4" s="59"/>
      <c r="DG4" s="59"/>
      <c r="DH4" s="59"/>
      <c r="DI4" s="59"/>
      <c r="DJ4" s="59"/>
      <c r="DK4" s="59"/>
      <c r="DL4" s="59"/>
      <c r="DM4" s="59"/>
      <c r="DN4" s="59"/>
      <c r="DO4" s="59"/>
      <c r="DP4" s="59"/>
      <c r="DQ4" s="59"/>
      <c r="DR4" s="59"/>
      <c r="DS4" s="59"/>
      <c r="DT4" s="59"/>
      <c r="DU4" s="59"/>
      <c r="DV4" s="389"/>
      <c r="DW4" s="389"/>
      <c r="DX4" s="389"/>
      <c r="DY4" s="389"/>
      <c r="DZ4" s="389"/>
      <c r="EA4" s="389"/>
      <c r="EB4" s="389"/>
      <c r="EC4" s="389"/>
      <c r="ED4" s="389"/>
      <c r="EE4" s="389"/>
      <c r="EF4" s="389"/>
      <c r="EG4" s="389"/>
      <c r="EH4" s="389"/>
      <c r="EI4" s="389"/>
      <c r="EJ4" s="389"/>
      <c r="EK4" s="389"/>
      <c r="EL4" s="389"/>
      <c r="EM4" s="389"/>
      <c r="EN4" s="389"/>
      <c r="EO4" s="389"/>
    </row>
    <row r="5" spans="1:145" ht="12" customHeight="1" x14ac:dyDescent="0.25">
      <c r="BZ5" s="57"/>
      <c r="CA5" s="57"/>
      <c r="CB5" s="57"/>
      <c r="CC5" s="57"/>
      <c r="CD5" s="57"/>
      <c r="CE5" s="57"/>
      <c r="CF5" s="57"/>
      <c r="CG5" s="57"/>
      <c r="CH5" s="57"/>
      <c r="CI5" s="57"/>
      <c r="CJ5" s="57"/>
      <c r="CK5" s="53"/>
      <c r="CL5" s="53"/>
      <c r="CM5" s="53"/>
      <c r="CN5" s="58"/>
      <c r="CO5" s="58"/>
      <c r="CP5" s="58"/>
      <c r="CQ5" s="58"/>
      <c r="CR5" s="58"/>
      <c r="CS5" s="58"/>
      <c r="CT5" s="58"/>
      <c r="CU5" s="58"/>
      <c r="CV5" s="58"/>
      <c r="CW5" s="58"/>
      <c r="CX5" s="58"/>
      <c r="CY5" s="58"/>
      <c r="CZ5" s="58"/>
      <c r="DA5" s="58"/>
      <c r="DB5" s="58"/>
      <c r="DC5" s="58"/>
      <c r="DD5" s="59"/>
      <c r="DE5" s="59"/>
      <c r="DF5" s="59"/>
      <c r="DG5" s="59"/>
      <c r="DH5" s="59"/>
      <c r="DI5" s="59"/>
      <c r="DJ5" s="59"/>
      <c r="DK5" s="59"/>
      <c r="DL5" s="59"/>
      <c r="DM5" s="59"/>
      <c r="DN5" s="59"/>
      <c r="DO5" s="59"/>
      <c r="DP5" s="59"/>
      <c r="DQ5" s="59"/>
      <c r="DR5" s="59"/>
      <c r="DS5" s="59"/>
      <c r="DT5" s="59"/>
      <c r="DU5" s="59"/>
      <c r="DV5" s="389"/>
      <c r="DW5" s="389"/>
      <c r="DX5" s="389"/>
      <c r="DY5" s="389"/>
      <c r="DZ5" s="389"/>
      <c r="EA5" s="389"/>
      <c r="EB5" s="389"/>
      <c r="EC5" s="389"/>
      <c r="ED5" s="389"/>
      <c r="EE5" s="389"/>
      <c r="EF5" s="389"/>
      <c r="EG5" s="389"/>
      <c r="EH5" s="389"/>
      <c r="EI5" s="389"/>
      <c r="EJ5" s="389"/>
      <c r="EK5" s="389"/>
      <c r="EL5" s="389"/>
      <c r="EM5" s="389"/>
      <c r="EN5" s="389"/>
      <c r="EO5" s="389"/>
    </row>
    <row r="6" spans="1:145" s="62" customFormat="1" ht="15" customHeight="1" x14ac:dyDescent="0.25">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389"/>
      <c r="DW6" s="389"/>
      <c r="DX6" s="389"/>
      <c r="DY6" s="389"/>
      <c r="DZ6" s="389"/>
      <c r="EA6" s="389"/>
      <c r="EB6" s="389"/>
      <c r="EC6" s="389"/>
      <c r="ED6" s="389"/>
      <c r="EE6" s="389"/>
      <c r="EF6" s="389"/>
      <c r="EG6" s="389"/>
      <c r="EH6" s="389"/>
      <c r="EI6" s="389"/>
      <c r="EJ6" s="389"/>
      <c r="EK6" s="389"/>
      <c r="EL6" s="389"/>
      <c r="EM6" s="389"/>
      <c r="EN6" s="389"/>
      <c r="EO6" s="389"/>
    </row>
    <row r="7" spans="1:145" s="62" customFormat="1" ht="17.25" customHeight="1" x14ac:dyDescent="0.25">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389"/>
      <c r="DW7" s="389"/>
      <c r="DX7" s="389"/>
      <c r="DY7" s="389"/>
      <c r="DZ7" s="389"/>
      <c r="EA7" s="389"/>
      <c r="EB7" s="389"/>
      <c r="EC7" s="389"/>
      <c r="ED7" s="389"/>
      <c r="EE7" s="389"/>
      <c r="EF7" s="389"/>
      <c r="EG7" s="389"/>
      <c r="EH7" s="389"/>
      <c r="EI7" s="389"/>
      <c r="EJ7" s="389"/>
      <c r="EK7" s="389"/>
      <c r="EL7" s="389"/>
      <c r="EM7" s="389"/>
      <c r="EN7" s="389"/>
      <c r="EO7" s="389"/>
    </row>
    <row r="8" spans="1:145" ht="12.75" hidden="1" customHeight="1" x14ac:dyDescent="0.2">
      <c r="DV8" s="389"/>
      <c r="DW8" s="389"/>
      <c r="DX8" s="389"/>
      <c r="DY8" s="389"/>
      <c r="DZ8" s="389"/>
      <c r="EA8" s="389"/>
      <c r="EB8" s="389"/>
      <c r="EC8" s="389"/>
      <c r="ED8" s="389"/>
      <c r="EE8" s="389"/>
      <c r="EF8" s="389"/>
      <c r="EG8" s="389"/>
      <c r="EH8" s="389"/>
      <c r="EI8" s="389"/>
      <c r="EJ8" s="389"/>
      <c r="EK8" s="389"/>
      <c r="EL8" s="389"/>
      <c r="EM8" s="389"/>
      <c r="EN8" s="389"/>
      <c r="EO8" s="389"/>
    </row>
    <row r="9" spans="1:145" ht="15" hidden="1" customHeight="1" x14ac:dyDescent="0.2">
      <c r="DV9" s="389"/>
      <c r="DW9" s="389"/>
      <c r="DX9" s="389"/>
      <c r="DY9" s="389"/>
      <c r="DZ9" s="389"/>
      <c r="EA9" s="389"/>
      <c r="EB9" s="389"/>
      <c r="EC9" s="389"/>
      <c r="ED9" s="389"/>
      <c r="EE9" s="389"/>
      <c r="EF9" s="389"/>
      <c r="EG9" s="389"/>
      <c r="EH9" s="389"/>
      <c r="EI9" s="389"/>
      <c r="EJ9" s="389"/>
      <c r="EK9" s="389"/>
      <c r="EL9" s="389"/>
      <c r="EM9" s="389"/>
      <c r="EN9" s="389"/>
      <c r="EO9" s="389"/>
    </row>
    <row r="10" spans="1:145" s="63" customFormat="1" ht="15.75" x14ac:dyDescent="0.25">
      <c r="A10" s="390" t="s">
        <v>350</v>
      </c>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390"/>
      <c r="DG10" s="390"/>
      <c r="DH10" s="390"/>
      <c r="DI10" s="390"/>
      <c r="DJ10" s="390"/>
      <c r="DK10" s="390"/>
      <c r="DL10" s="390"/>
      <c r="DM10" s="390"/>
      <c r="DN10" s="390"/>
      <c r="DO10" s="390"/>
      <c r="DP10" s="390"/>
      <c r="DQ10" s="390"/>
      <c r="DR10" s="390"/>
      <c r="DS10" s="390"/>
      <c r="DT10" s="390"/>
      <c r="DU10" s="390"/>
      <c r="DV10" s="390"/>
      <c r="DW10" s="390"/>
      <c r="DX10" s="390"/>
      <c r="DY10" s="390"/>
      <c r="DZ10" s="390"/>
      <c r="EA10" s="390"/>
      <c r="EB10" s="390"/>
      <c r="EC10" s="390"/>
      <c r="ED10" s="390"/>
      <c r="EE10" s="390"/>
      <c r="EF10" s="390"/>
      <c r="EG10" s="390"/>
      <c r="EH10" s="390"/>
      <c r="EI10" s="390"/>
      <c r="EJ10" s="390"/>
      <c r="EK10" s="390"/>
      <c r="EL10" s="390"/>
      <c r="EM10" s="390"/>
      <c r="EN10" s="390"/>
      <c r="EO10" s="390"/>
    </row>
    <row r="12" spans="1:145" x14ac:dyDescent="0.2">
      <c r="EM12" s="391" t="s">
        <v>567</v>
      </c>
      <c r="EN12" s="391"/>
      <c r="EO12" s="391"/>
    </row>
    <row r="13" spans="1:145" ht="9.75" customHeight="1" x14ac:dyDescent="0.2"/>
    <row r="14" spans="1:145" s="62" customFormat="1" ht="15" x14ac:dyDescent="0.25">
      <c r="A14" s="392" t="s">
        <v>351</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392"/>
      <c r="DG14" s="392"/>
      <c r="DH14" s="392"/>
      <c r="DI14" s="392"/>
      <c r="DJ14" s="392"/>
      <c r="DK14" s="392"/>
      <c r="DL14" s="392"/>
      <c r="DM14" s="392"/>
      <c r="DN14" s="392"/>
      <c r="DO14" s="392"/>
      <c r="DP14" s="392"/>
      <c r="DQ14" s="392"/>
      <c r="DR14" s="392"/>
      <c r="DS14" s="392"/>
      <c r="DT14" s="392"/>
      <c r="DU14" s="392"/>
      <c r="DV14" s="392"/>
      <c r="DW14" s="392"/>
      <c r="DX14" s="392"/>
      <c r="DY14" s="392"/>
      <c r="DZ14" s="392"/>
      <c r="EA14" s="392"/>
      <c r="EB14" s="392"/>
      <c r="EC14" s="392"/>
      <c r="ED14" s="392"/>
      <c r="EE14" s="392"/>
      <c r="EF14" s="392"/>
      <c r="EG14" s="392"/>
      <c r="EH14" s="392"/>
      <c r="EI14" s="392"/>
      <c r="EJ14" s="392"/>
      <c r="EK14" s="392"/>
      <c r="EL14" s="392"/>
    </row>
    <row r="15" spans="1:145" s="62" customFormat="1" ht="15" x14ac:dyDescent="0.2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row>
    <row r="16" spans="1:145" s="96" customFormat="1" ht="14.25" x14ac:dyDescent="0.2">
      <c r="A16" s="96" t="s">
        <v>352</v>
      </c>
      <c r="W16" s="387" t="s">
        <v>63</v>
      </c>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row>
    <row r="17" spans="1:154" ht="10.5" customHeight="1" x14ac:dyDescent="0.2"/>
    <row r="18" spans="1:154" s="90" customFormat="1" ht="27.75" customHeight="1" x14ac:dyDescent="0.2">
      <c r="A18" s="372" t="s">
        <v>353</v>
      </c>
      <c r="B18" s="373"/>
      <c r="C18" s="373"/>
      <c r="D18" s="373"/>
      <c r="E18" s="373"/>
      <c r="F18" s="374"/>
      <c r="G18" s="372" t="s">
        <v>354</v>
      </c>
      <c r="H18" s="373"/>
      <c r="I18" s="373"/>
      <c r="J18" s="373"/>
      <c r="K18" s="373"/>
      <c r="L18" s="373"/>
      <c r="M18" s="373"/>
      <c r="N18" s="373"/>
      <c r="O18" s="373"/>
      <c r="P18" s="373"/>
      <c r="Q18" s="373"/>
      <c r="R18" s="373"/>
      <c r="S18" s="373"/>
      <c r="T18" s="373"/>
      <c r="U18" s="373"/>
      <c r="V18" s="373"/>
      <c r="W18" s="374"/>
      <c r="X18" s="372" t="s">
        <v>355</v>
      </c>
      <c r="Y18" s="373"/>
      <c r="Z18" s="373"/>
      <c r="AA18" s="373"/>
      <c r="AB18" s="373"/>
      <c r="AC18" s="373"/>
      <c r="AD18" s="373"/>
      <c r="AE18" s="373"/>
      <c r="AF18" s="373"/>
      <c r="AG18" s="373"/>
      <c r="AH18" s="373"/>
      <c r="AI18" s="373"/>
      <c r="AJ18" s="373"/>
      <c r="AK18" s="374"/>
      <c r="AL18" s="381" t="s">
        <v>356</v>
      </c>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3"/>
      <c r="CT18" s="372" t="s">
        <v>357</v>
      </c>
      <c r="CU18" s="373"/>
      <c r="CV18" s="373"/>
      <c r="CW18" s="373"/>
      <c r="CX18" s="373"/>
      <c r="CY18" s="373"/>
      <c r="CZ18" s="373"/>
      <c r="DA18" s="373"/>
      <c r="DB18" s="373"/>
      <c r="DC18" s="373"/>
      <c r="DD18" s="373"/>
      <c r="DE18" s="373"/>
      <c r="DF18" s="373"/>
      <c r="DG18" s="374"/>
      <c r="DH18" s="373" t="s">
        <v>358</v>
      </c>
      <c r="DI18" s="373"/>
      <c r="DJ18" s="373"/>
      <c r="DK18" s="373"/>
      <c r="DL18" s="373"/>
      <c r="DM18" s="373"/>
      <c r="DN18" s="373"/>
      <c r="DO18" s="373"/>
      <c r="DP18" s="373"/>
      <c r="DQ18" s="373"/>
      <c r="DR18" s="373"/>
      <c r="DS18" s="373"/>
      <c r="DT18" s="373"/>
      <c r="DU18" s="374"/>
      <c r="DV18" s="372" t="s">
        <v>359</v>
      </c>
      <c r="DW18" s="373"/>
      <c r="DX18" s="373"/>
      <c r="DY18" s="373"/>
      <c r="DZ18" s="373"/>
      <c r="EA18" s="373"/>
      <c r="EB18" s="373"/>
      <c r="EC18" s="373"/>
      <c r="ED18" s="373"/>
      <c r="EE18" s="373"/>
      <c r="EF18" s="373"/>
      <c r="EG18" s="373"/>
      <c r="EH18" s="373"/>
      <c r="EI18" s="373"/>
      <c r="EJ18" s="373"/>
      <c r="EK18" s="373"/>
      <c r="EL18" s="374"/>
      <c r="EM18" s="381" t="s">
        <v>360</v>
      </c>
      <c r="EN18" s="382"/>
      <c r="EO18" s="383"/>
    </row>
    <row r="19" spans="1:154" s="90" customFormat="1" ht="12.75" customHeight="1" x14ac:dyDescent="0.2">
      <c r="A19" s="375"/>
      <c r="B19" s="376"/>
      <c r="C19" s="376"/>
      <c r="D19" s="376"/>
      <c r="E19" s="376"/>
      <c r="F19" s="377"/>
      <c r="G19" s="375"/>
      <c r="H19" s="376"/>
      <c r="I19" s="376"/>
      <c r="J19" s="376"/>
      <c r="K19" s="376"/>
      <c r="L19" s="376"/>
      <c r="M19" s="376"/>
      <c r="N19" s="376"/>
      <c r="O19" s="376"/>
      <c r="P19" s="376"/>
      <c r="Q19" s="376"/>
      <c r="R19" s="376"/>
      <c r="S19" s="376"/>
      <c r="T19" s="376"/>
      <c r="U19" s="376"/>
      <c r="V19" s="376"/>
      <c r="W19" s="377"/>
      <c r="X19" s="375"/>
      <c r="Y19" s="376"/>
      <c r="Z19" s="376"/>
      <c r="AA19" s="376"/>
      <c r="AB19" s="376"/>
      <c r="AC19" s="376"/>
      <c r="AD19" s="376"/>
      <c r="AE19" s="376"/>
      <c r="AF19" s="376"/>
      <c r="AG19" s="376"/>
      <c r="AH19" s="376"/>
      <c r="AI19" s="376"/>
      <c r="AJ19" s="376"/>
      <c r="AK19" s="377"/>
      <c r="AL19" s="372" t="s">
        <v>361</v>
      </c>
      <c r="AM19" s="373"/>
      <c r="AN19" s="373"/>
      <c r="AO19" s="373"/>
      <c r="AP19" s="373"/>
      <c r="AQ19" s="373"/>
      <c r="AR19" s="373"/>
      <c r="AS19" s="373"/>
      <c r="AT19" s="373"/>
      <c r="AU19" s="373"/>
      <c r="AV19" s="373"/>
      <c r="AW19" s="373"/>
      <c r="AX19" s="373"/>
      <c r="AY19" s="374"/>
      <c r="AZ19" s="381" t="s">
        <v>298</v>
      </c>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c r="CN19" s="382"/>
      <c r="CO19" s="382"/>
      <c r="CP19" s="382"/>
      <c r="CQ19" s="382"/>
      <c r="CR19" s="382"/>
      <c r="CS19" s="383"/>
      <c r="CT19" s="375"/>
      <c r="CU19" s="376"/>
      <c r="CV19" s="376"/>
      <c r="CW19" s="376"/>
      <c r="CX19" s="376"/>
      <c r="CY19" s="376"/>
      <c r="CZ19" s="376"/>
      <c r="DA19" s="376"/>
      <c r="DB19" s="376"/>
      <c r="DC19" s="376"/>
      <c r="DD19" s="376"/>
      <c r="DE19" s="376"/>
      <c r="DF19" s="376"/>
      <c r="DG19" s="377"/>
      <c r="DH19" s="376"/>
      <c r="DI19" s="376"/>
      <c r="DJ19" s="376"/>
      <c r="DK19" s="376"/>
      <c r="DL19" s="376"/>
      <c r="DM19" s="376"/>
      <c r="DN19" s="376"/>
      <c r="DO19" s="376"/>
      <c r="DP19" s="376"/>
      <c r="DQ19" s="376"/>
      <c r="DR19" s="376"/>
      <c r="DS19" s="376"/>
      <c r="DT19" s="376"/>
      <c r="DU19" s="377"/>
      <c r="DV19" s="375"/>
      <c r="DW19" s="376"/>
      <c r="DX19" s="376"/>
      <c r="DY19" s="376"/>
      <c r="DZ19" s="376"/>
      <c r="EA19" s="376"/>
      <c r="EB19" s="376"/>
      <c r="EC19" s="376"/>
      <c r="ED19" s="376"/>
      <c r="EE19" s="376"/>
      <c r="EF19" s="376"/>
      <c r="EG19" s="376"/>
      <c r="EH19" s="376"/>
      <c r="EI19" s="376"/>
      <c r="EJ19" s="376"/>
      <c r="EK19" s="376"/>
      <c r="EL19" s="377"/>
      <c r="EM19" s="384" t="s">
        <v>362</v>
      </c>
      <c r="EN19" s="384" t="s">
        <v>363</v>
      </c>
      <c r="EO19" s="384" t="s">
        <v>364</v>
      </c>
    </row>
    <row r="20" spans="1:154" s="90" customFormat="1" ht="117.75" customHeight="1" x14ac:dyDescent="0.2">
      <c r="A20" s="378"/>
      <c r="B20" s="379"/>
      <c r="C20" s="379"/>
      <c r="D20" s="379"/>
      <c r="E20" s="379"/>
      <c r="F20" s="380"/>
      <c r="G20" s="378"/>
      <c r="H20" s="379"/>
      <c r="I20" s="379"/>
      <c r="J20" s="379"/>
      <c r="K20" s="379"/>
      <c r="L20" s="379"/>
      <c r="M20" s="379"/>
      <c r="N20" s="379"/>
      <c r="O20" s="379"/>
      <c r="P20" s="379"/>
      <c r="Q20" s="379"/>
      <c r="R20" s="379"/>
      <c r="S20" s="379"/>
      <c r="T20" s="379"/>
      <c r="U20" s="379"/>
      <c r="V20" s="379"/>
      <c r="W20" s="380"/>
      <c r="X20" s="378"/>
      <c r="Y20" s="379"/>
      <c r="Z20" s="379"/>
      <c r="AA20" s="379"/>
      <c r="AB20" s="379"/>
      <c r="AC20" s="379"/>
      <c r="AD20" s="379"/>
      <c r="AE20" s="379"/>
      <c r="AF20" s="379"/>
      <c r="AG20" s="379"/>
      <c r="AH20" s="379"/>
      <c r="AI20" s="379"/>
      <c r="AJ20" s="379"/>
      <c r="AK20" s="380"/>
      <c r="AL20" s="378"/>
      <c r="AM20" s="379"/>
      <c r="AN20" s="379"/>
      <c r="AO20" s="379"/>
      <c r="AP20" s="379"/>
      <c r="AQ20" s="379"/>
      <c r="AR20" s="379"/>
      <c r="AS20" s="379"/>
      <c r="AT20" s="379"/>
      <c r="AU20" s="379"/>
      <c r="AV20" s="379"/>
      <c r="AW20" s="379"/>
      <c r="AX20" s="379"/>
      <c r="AY20" s="380"/>
      <c r="AZ20" s="386" t="s">
        <v>365</v>
      </c>
      <c r="BA20" s="386"/>
      <c r="BB20" s="386"/>
      <c r="BC20" s="386"/>
      <c r="BD20" s="386"/>
      <c r="BE20" s="386"/>
      <c r="BF20" s="386"/>
      <c r="BG20" s="386"/>
      <c r="BH20" s="386"/>
      <c r="BI20" s="386"/>
      <c r="BJ20" s="386"/>
      <c r="BK20" s="386"/>
      <c r="BL20" s="386"/>
      <c r="BM20" s="386"/>
      <c r="BN20" s="386"/>
      <c r="BO20" s="386" t="s">
        <v>366</v>
      </c>
      <c r="BP20" s="386"/>
      <c r="BQ20" s="386"/>
      <c r="BR20" s="386"/>
      <c r="BS20" s="386"/>
      <c r="BT20" s="386"/>
      <c r="BU20" s="386"/>
      <c r="BV20" s="386"/>
      <c r="BW20" s="386"/>
      <c r="BX20" s="386"/>
      <c r="BY20" s="386"/>
      <c r="BZ20" s="386"/>
      <c r="CA20" s="386"/>
      <c r="CB20" s="386"/>
      <c r="CC20" s="386"/>
      <c r="CD20" s="386" t="s">
        <v>367</v>
      </c>
      <c r="CE20" s="386"/>
      <c r="CF20" s="386"/>
      <c r="CG20" s="386"/>
      <c r="CH20" s="386"/>
      <c r="CI20" s="386"/>
      <c r="CJ20" s="386"/>
      <c r="CK20" s="386"/>
      <c r="CL20" s="386"/>
      <c r="CM20" s="386"/>
      <c r="CN20" s="386"/>
      <c r="CO20" s="386"/>
      <c r="CP20" s="386"/>
      <c r="CQ20" s="386"/>
      <c r="CR20" s="386"/>
      <c r="CS20" s="386"/>
      <c r="CT20" s="378"/>
      <c r="CU20" s="379"/>
      <c r="CV20" s="379"/>
      <c r="CW20" s="379"/>
      <c r="CX20" s="379"/>
      <c r="CY20" s="379"/>
      <c r="CZ20" s="379"/>
      <c r="DA20" s="379"/>
      <c r="DB20" s="379"/>
      <c r="DC20" s="379"/>
      <c r="DD20" s="379"/>
      <c r="DE20" s="379"/>
      <c r="DF20" s="379"/>
      <c r="DG20" s="380"/>
      <c r="DH20" s="379"/>
      <c r="DI20" s="379"/>
      <c r="DJ20" s="379"/>
      <c r="DK20" s="379"/>
      <c r="DL20" s="379"/>
      <c r="DM20" s="379"/>
      <c r="DN20" s="379"/>
      <c r="DO20" s="379"/>
      <c r="DP20" s="379"/>
      <c r="DQ20" s="379"/>
      <c r="DR20" s="379"/>
      <c r="DS20" s="379"/>
      <c r="DT20" s="379"/>
      <c r="DU20" s="380"/>
      <c r="DV20" s="378"/>
      <c r="DW20" s="379"/>
      <c r="DX20" s="379"/>
      <c r="DY20" s="379"/>
      <c r="DZ20" s="379"/>
      <c r="EA20" s="379"/>
      <c r="EB20" s="379"/>
      <c r="EC20" s="379"/>
      <c r="ED20" s="379"/>
      <c r="EE20" s="379"/>
      <c r="EF20" s="379"/>
      <c r="EG20" s="379"/>
      <c r="EH20" s="379"/>
      <c r="EI20" s="379"/>
      <c r="EJ20" s="379"/>
      <c r="EK20" s="379"/>
      <c r="EL20" s="380"/>
      <c r="EM20" s="385"/>
      <c r="EN20" s="385"/>
      <c r="EO20" s="385"/>
    </row>
    <row r="21" spans="1:154" s="70" customFormat="1" x14ac:dyDescent="0.2">
      <c r="A21" s="371">
        <v>1</v>
      </c>
      <c r="B21" s="371"/>
      <c r="C21" s="371"/>
      <c r="D21" s="371"/>
      <c r="E21" s="371"/>
      <c r="F21" s="371"/>
      <c r="G21" s="371">
        <v>2</v>
      </c>
      <c r="H21" s="371"/>
      <c r="I21" s="371"/>
      <c r="J21" s="371"/>
      <c r="K21" s="371"/>
      <c r="L21" s="371"/>
      <c r="M21" s="371"/>
      <c r="N21" s="371"/>
      <c r="O21" s="371"/>
      <c r="P21" s="371"/>
      <c r="Q21" s="371"/>
      <c r="R21" s="371"/>
      <c r="S21" s="371"/>
      <c r="T21" s="371"/>
      <c r="U21" s="371"/>
      <c r="V21" s="371"/>
      <c r="W21" s="371"/>
      <c r="X21" s="371">
        <v>3</v>
      </c>
      <c r="Y21" s="371"/>
      <c r="Z21" s="371"/>
      <c r="AA21" s="371"/>
      <c r="AB21" s="371"/>
      <c r="AC21" s="371"/>
      <c r="AD21" s="371"/>
      <c r="AE21" s="371"/>
      <c r="AF21" s="371"/>
      <c r="AG21" s="371"/>
      <c r="AH21" s="371"/>
      <c r="AI21" s="371"/>
      <c r="AJ21" s="371"/>
      <c r="AK21" s="371"/>
      <c r="AL21" s="371">
        <v>4</v>
      </c>
      <c r="AM21" s="371"/>
      <c r="AN21" s="371"/>
      <c r="AO21" s="371"/>
      <c r="AP21" s="371"/>
      <c r="AQ21" s="371"/>
      <c r="AR21" s="371"/>
      <c r="AS21" s="371"/>
      <c r="AT21" s="371"/>
      <c r="AU21" s="371"/>
      <c r="AV21" s="371"/>
      <c r="AW21" s="371"/>
      <c r="AX21" s="371"/>
      <c r="AY21" s="371"/>
      <c r="AZ21" s="371">
        <v>5</v>
      </c>
      <c r="BA21" s="371"/>
      <c r="BB21" s="371"/>
      <c r="BC21" s="371"/>
      <c r="BD21" s="371"/>
      <c r="BE21" s="371"/>
      <c r="BF21" s="371"/>
      <c r="BG21" s="371"/>
      <c r="BH21" s="371"/>
      <c r="BI21" s="371"/>
      <c r="BJ21" s="371"/>
      <c r="BK21" s="371"/>
      <c r="BL21" s="371"/>
      <c r="BM21" s="371"/>
      <c r="BN21" s="371"/>
      <c r="BO21" s="371">
        <v>6</v>
      </c>
      <c r="BP21" s="371"/>
      <c r="BQ21" s="371"/>
      <c r="BR21" s="371"/>
      <c r="BS21" s="371"/>
      <c r="BT21" s="371"/>
      <c r="BU21" s="371"/>
      <c r="BV21" s="371"/>
      <c r="BW21" s="371"/>
      <c r="BX21" s="371"/>
      <c r="BY21" s="371"/>
      <c r="BZ21" s="371"/>
      <c r="CA21" s="371"/>
      <c r="CB21" s="371"/>
      <c r="CC21" s="371"/>
      <c r="CD21" s="371">
        <v>7</v>
      </c>
      <c r="CE21" s="371"/>
      <c r="CF21" s="371"/>
      <c r="CG21" s="371"/>
      <c r="CH21" s="371"/>
      <c r="CI21" s="371"/>
      <c r="CJ21" s="371"/>
      <c r="CK21" s="371"/>
      <c r="CL21" s="371"/>
      <c r="CM21" s="371"/>
      <c r="CN21" s="371"/>
      <c r="CO21" s="371"/>
      <c r="CP21" s="371"/>
      <c r="CQ21" s="371"/>
      <c r="CR21" s="371"/>
      <c r="CS21" s="371"/>
      <c r="CT21" s="371">
        <v>8</v>
      </c>
      <c r="CU21" s="371"/>
      <c r="CV21" s="371"/>
      <c r="CW21" s="371"/>
      <c r="CX21" s="371"/>
      <c r="CY21" s="371"/>
      <c r="CZ21" s="371"/>
      <c r="DA21" s="371"/>
      <c r="DB21" s="371"/>
      <c r="DC21" s="371"/>
      <c r="DD21" s="371"/>
      <c r="DE21" s="371"/>
      <c r="DF21" s="371"/>
      <c r="DG21" s="371"/>
      <c r="DH21" s="371">
        <v>9</v>
      </c>
      <c r="DI21" s="371"/>
      <c r="DJ21" s="371"/>
      <c r="DK21" s="371"/>
      <c r="DL21" s="371"/>
      <c r="DM21" s="371"/>
      <c r="DN21" s="371"/>
      <c r="DO21" s="371"/>
      <c r="DP21" s="371"/>
      <c r="DQ21" s="371"/>
      <c r="DR21" s="371"/>
      <c r="DS21" s="371"/>
      <c r="DT21" s="371"/>
      <c r="DU21" s="371"/>
      <c r="DV21" s="371">
        <v>10</v>
      </c>
      <c r="DW21" s="371"/>
      <c r="DX21" s="371"/>
      <c r="DY21" s="371"/>
      <c r="DZ21" s="371"/>
      <c r="EA21" s="371"/>
      <c r="EB21" s="371"/>
      <c r="EC21" s="371"/>
      <c r="ED21" s="371"/>
      <c r="EE21" s="371"/>
      <c r="EF21" s="371"/>
      <c r="EG21" s="371"/>
      <c r="EH21" s="371"/>
      <c r="EI21" s="371"/>
      <c r="EJ21" s="371"/>
      <c r="EK21" s="371"/>
      <c r="EL21" s="371"/>
      <c r="EM21" s="89">
        <v>11</v>
      </c>
      <c r="EN21" s="89">
        <v>12</v>
      </c>
      <c r="EO21" s="89">
        <v>13</v>
      </c>
    </row>
    <row r="22" spans="1:154" s="72" customFormat="1" ht="33" customHeight="1" x14ac:dyDescent="0.2">
      <c r="A22" s="369" t="s">
        <v>10</v>
      </c>
      <c r="B22" s="369"/>
      <c r="C22" s="369"/>
      <c r="D22" s="369"/>
      <c r="E22" s="369"/>
      <c r="F22" s="369"/>
      <c r="G22" s="370" t="s">
        <v>368</v>
      </c>
      <c r="H22" s="370"/>
      <c r="I22" s="370"/>
      <c r="J22" s="370"/>
      <c r="K22" s="370"/>
      <c r="L22" s="370"/>
      <c r="M22" s="370"/>
      <c r="N22" s="370"/>
      <c r="O22" s="370"/>
      <c r="P22" s="370"/>
      <c r="Q22" s="370"/>
      <c r="R22" s="370"/>
      <c r="S22" s="370"/>
      <c r="T22" s="370"/>
      <c r="U22" s="370"/>
      <c r="V22" s="370"/>
      <c r="W22" s="370"/>
      <c r="X22" s="365">
        <v>63</v>
      </c>
      <c r="Y22" s="365"/>
      <c r="Z22" s="365"/>
      <c r="AA22" s="365"/>
      <c r="AB22" s="365"/>
      <c r="AC22" s="365"/>
      <c r="AD22" s="365"/>
      <c r="AE22" s="365"/>
      <c r="AF22" s="365"/>
      <c r="AG22" s="365"/>
      <c r="AH22" s="365"/>
      <c r="AI22" s="365"/>
      <c r="AJ22" s="365"/>
      <c r="AK22" s="365"/>
      <c r="AL22" s="365">
        <f>SUM(AZ22:CS22)</f>
        <v>3519.5229332009999</v>
      </c>
      <c r="AM22" s="365"/>
      <c r="AN22" s="365"/>
      <c r="AO22" s="365"/>
      <c r="AP22" s="365"/>
      <c r="AQ22" s="365"/>
      <c r="AR22" s="365"/>
      <c r="AS22" s="365"/>
      <c r="AT22" s="365"/>
      <c r="AU22" s="365"/>
      <c r="AV22" s="365"/>
      <c r="AW22" s="365"/>
      <c r="AX22" s="365"/>
      <c r="AY22" s="365"/>
      <c r="AZ22" s="365">
        <f>3519.522933201</f>
        <v>3519.5229332009999</v>
      </c>
      <c r="BA22" s="365"/>
      <c r="BB22" s="365"/>
      <c r="BC22" s="365"/>
      <c r="BD22" s="365"/>
      <c r="BE22" s="365"/>
      <c r="BF22" s="365"/>
      <c r="BG22" s="365"/>
      <c r="BH22" s="365"/>
      <c r="BI22" s="365"/>
      <c r="BJ22" s="365"/>
      <c r="BK22" s="365"/>
      <c r="BL22" s="365"/>
      <c r="BM22" s="365"/>
      <c r="BN22" s="365"/>
      <c r="BO22" s="365">
        <v>0</v>
      </c>
      <c r="BP22" s="365"/>
      <c r="BQ22" s="365"/>
      <c r="BR22" s="365"/>
      <c r="BS22" s="365"/>
      <c r="BT22" s="365"/>
      <c r="BU22" s="365"/>
      <c r="BV22" s="365"/>
      <c r="BW22" s="365"/>
      <c r="BX22" s="365"/>
      <c r="BY22" s="365"/>
      <c r="BZ22" s="365"/>
      <c r="CA22" s="365"/>
      <c r="CB22" s="365"/>
      <c r="CC22" s="365"/>
      <c r="CD22" s="365">
        <v>0</v>
      </c>
      <c r="CE22" s="365"/>
      <c r="CF22" s="365"/>
      <c r="CG22" s="365"/>
      <c r="CH22" s="365"/>
      <c r="CI22" s="365"/>
      <c r="CJ22" s="365"/>
      <c r="CK22" s="365"/>
      <c r="CL22" s="365"/>
      <c r="CM22" s="365"/>
      <c r="CN22" s="365"/>
      <c r="CO22" s="365"/>
      <c r="CP22" s="365"/>
      <c r="CQ22" s="365"/>
      <c r="CR22" s="365"/>
      <c r="CS22" s="365"/>
      <c r="CT22" s="365">
        <v>0</v>
      </c>
      <c r="CU22" s="365"/>
      <c r="CV22" s="365"/>
      <c r="CW22" s="365"/>
      <c r="CX22" s="365"/>
      <c r="CY22" s="365"/>
      <c r="CZ22" s="365"/>
      <c r="DA22" s="365"/>
      <c r="DB22" s="365"/>
      <c r="DC22" s="365"/>
      <c r="DD22" s="365"/>
      <c r="DE22" s="365"/>
      <c r="DF22" s="365"/>
      <c r="DG22" s="365"/>
      <c r="DH22" s="365">
        <v>1.6</v>
      </c>
      <c r="DI22" s="365"/>
      <c r="DJ22" s="365"/>
      <c r="DK22" s="365"/>
      <c r="DL22" s="365"/>
      <c r="DM22" s="365"/>
      <c r="DN22" s="365"/>
      <c r="DO22" s="365"/>
      <c r="DP22" s="365"/>
      <c r="DQ22" s="365"/>
      <c r="DR22" s="365"/>
      <c r="DS22" s="365"/>
      <c r="DT22" s="365"/>
      <c r="DU22" s="365"/>
      <c r="DV22" s="365">
        <f>X22*AL22*(1+CT22/100)*DH22*12</f>
        <v>4257214.9399999296</v>
      </c>
      <c r="DW22" s="365"/>
      <c r="DX22" s="365"/>
      <c r="DY22" s="365"/>
      <c r="DZ22" s="365"/>
      <c r="EA22" s="365"/>
      <c r="EB22" s="365"/>
      <c r="EC22" s="365"/>
      <c r="ED22" s="365"/>
      <c r="EE22" s="365"/>
      <c r="EF22" s="365"/>
      <c r="EG22" s="365"/>
      <c r="EH22" s="365"/>
      <c r="EI22" s="365"/>
      <c r="EJ22" s="365"/>
      <c r="EK22" s="365"/>
      <c r="EL22" s="365"/>
      <c r="EM22" s="88">
        <v>0</v>
      </c>
      <c r="EN22" s="88">
        <v>0</v>
      </c>
      <c r="EO22" s="88">
        <f>DV22-EM22</f>
        <v>4257214.9399999296</v>
      </c>
      <c r="EX22" s="86"/>
    </row>
    <row r="23" spans="1:154" s="72" customFormat="1" ht="44.25" customHeight="1" x14ac:dyDescent="0.2">
      <c r="A23" s="369" t="s">
        <v>11</v>
      </c>
      <c r="B23" s="369"/>
      <c r="C23" s="369"/>
      <c r="D23" s="369"/>
      <c r="E23" s="369"/>
      <c r="F23" s="369"/>
      <c r="G23" s="370" t="s">
        <v>369</v>
      </c>
      <c r="H23" s="370"/>
      <c r="I23" s="370"/>
      <c r="J23" s="370"/>
      <c r="K23" s="370"/>
      <c r="L23" s="370"/>
      <c r="M23" s="370"/>
      <c r="N23" s="370"/>
      <c r="O23" s="370"/>
      <c r="P23" s="370"/>
      <c r="Q23" s="370"/>
      <c r="R23" s="370"/>
      <c r="S23" s="370"/>
      <c r="T23" s="370"/>
      <c r="U23" s="370"/>
      <c r="V23" s="370"/>
      <c r="W23" s="370"/>
      <c r="X23" s="365">
        <v>6</v>
      </c>
      <c r="Y23" s="365"/>
      <c r="Z23" s="365"/>
      <c r="AA23" s="365"/>
      <c r="AB23" s="365"/>
      <c r="AC23" s="365"/>
      <c r="AD23" s="365"/>
      <c r="AE23" s="365"/>
      <c r="AF23" s="365"/>
      <c r="AG23" s="365"/>
      <c r="AH23" s="365"/>
      <c r="AI23" s="365"/>
      <c r="AJ23" s="365"/>
      <c r="AK23" s="365"/>
      <c r="AL23" s="365">
        <f>SUM(AZ23:CS23)</f>
        <v>6200.53003472</v>
      </c>
      <c r="AM23" s="365"/>
      <c r="AN23" s="365"/>
      <c r="AO23" s="365"/>
      <c r="AP23" s="365"/>
      <c r="AQ23" s="365"/>
      <c r="AR23" s="365"/>
      <c r="AS23" s="365"/>
      <c r="AT23" s="365"/>
      <c r="AU23" s="365"/>
      <c r="AV23" s="365"/>
      <c r="AW23" s="365"/>
      <c r="AX23" s="365"/>
      <c r="AY23" s="365"/>
      <c r="AZ23" s="365">
        <f>6200.53003472</f>
        <v>6200.53003472</v>
      </c>
      <c r="BA23" s="365"/>
      <c r="BB23" s="365"/>
      <c r="BC23" s="365"/>
      <c r="BD23" s="365"/>
      <c r="BE23" s="365"/>
      <c r="BF23" s="365"/>
      <c r="BG23" s="365"/>
      <c r="BH23" s="365"/>
      <c r="BI23" s="365"/>
      <c r="BJ23" s="365"/>
      <c r="BK23" s="365"/>
      <c r="BL23" s="365"/>
      <c r="BM23" s="365"/>
      <c r="BN23" s="365"/>
      <c r="BO23" s="365">
        <v>0</v>
      </c>
      <c r="BP23" s="365"/>
      <c r="BQ23" s="365"/>
      <c r="BR23" s="365"/>
      <c r="BS23" s="365"/>
      <c r="BT23" s="365"/>
      <c r="BU23" s="365"/>
      <c r="BV23" s="365"/>
      <c r="BW23" s="365"/>
      <c r="BX23" s="365"/>
      <c r="BY23" s="365"/>
      <c r="BZ23" s="365"/>
      <c r="CA23" s="365"/>
      <c r="CB23" s="365"/>
      <c r="CC23" s="365"/>
      <c r="CD23" s="365">
        <v>0</v>
      </c>
      <c r="CE23" s="365"/>
      <c r="CF23" s="365"/>
      <c r="CG23" s="365"/>
      <c r="CH23" s="365"/>
      <c r="CI23" s="365"/>
      <c r="CJ23" s="365"/>
      <c r="CK23" s="365"/>
      <c r="CL23" s="365"/>
      <c r="CM23" s="365"/>
      <c r="CN23" s="365"/>
      <c r="CO23" s="365"/>
      <c r="CP23" s="365"/>
      <c r="CQ23" s="365"/>
      <c r="CR23" s="365"/>
      <c r="CS23" s="365"/>
      <c r="CT23" s="365">
        <v>0</v>
      </c>
      <c r="CU23" s="365"/>
      <c r="CV23" s="365"/>
      <c r="CW23" s="365"/>
      <c r="CX23" s="365"/>
      <c r="CY23" s="365"/>
      <c r="CZ23" s="365"/>
      <c r="DA23" s="365"/>
      <c r="DB23" s="365"/>
      <c r="DC23" s="365"/>
      <c r="DD23" s="365"/>
      <c r="DE23" s="365"/>
      <c r="DF23" s="365"/>
      <c r="DG23" s="365"/>
      <c r="DH23" s="365">
        <v>1.6</v>
      </c>
      <c r="DI23" s="365"/>
      <c r="DJ23" s="365"/>
      <c r="DK23" s="365"/>
      <c r="DL23" s="365"/>
      <c r="DM23" s="365"/>
      <c r="DN23" s="365"/>
      <c r="DO23" s="365"/>
      <c r="DP23" s="365"/>
      <c r="DQ23" s="365"/>
      <c r="DR23" s="365"/>
      <c r="DS23" s="365"/>
      <c r="DT23" s="365"/>
      <c r="DU23" s="365"/>
      <c r="DV23" s="365">
        <f t="shared" ref="DV23:DV24" si="0">X23*AL23*(1+CT23/100)*DH23*12</f>
        <v>714301.05999974406</v>
      </c>
      <c r="DW23" s="365"/>
      <c r="DX23" s="365"/>
      <c r="DY23" s="365"/>
      <c r="DZ23" s="365"/>
      <c r="EA23" s="365"/>
      <c r="EB23" s="365"/>
      <c r="EC23" s="365"/>
      <c r="ED23" s="365"/>
      <c r="EE23" s="365"/>
      <c r="EF23" s="365"/>
      <c r="EG23" s="365"/>
      <c r="EH23" s="365"/>
      <c r="EI23" s="365"/>
      <c r="EJ23" s="365"/>
      <c r="EK23" s="365"/>
      <c r="EL23" s="365"/>
      <c r="EM23" s="88">
        <v>0</v>
      </c>
      <c r="EN23" s="88">
        <v>0</v>
      </c>
      <c r="EO23" s="88">
        <f>DV23-EM23</f>
        <v>714301.05999974406</v>
      </c>
      <c r="EX23" s="86"/>
    </row>
    <row r="24" spans="1:154" s="72" customFormat="1" ht="30.75" customHeight="1" x14ac:dyDescent="0.2">
      <c r="A24" s="369" t="s">
        <v>12</v>
      </c>
      <c r="B24" s="369"/>
      <c r="C24" s="369"/>
      <c r="D24" s="369"/>
      <c r="E24" s="369"/>
      <c r="F24" s="369"/>
      <c r="G24" s="370" t="s">
        <v>370</v>
      </c>
      <c r="H24" s="370"/>
      <c r="I24" s="370"/>
      <c r="J24" s="370"/>
      <c r="K24" s="370"/>
      <c r="L24" s="370"/>
      <c r="M24" s="370"/>
      <c r="N24" s="370"/>
      <c r="O24" s="370"/>
      <c r="P24" s="370"/>
      <c r="Q24" s="370"/>
      <c r="R24" s="370"/>
      <c r="S24" s="370"/>
      <c r="T24" s="370"/>
      <c r="U24" s="370"/>
      <c r="V24" s="370"/>
      <c r="W24" s="370"/>
      <c r="X24" s="365">
        <v>47</v>
      </c>
      <c r="Y24" s="365"/>
      <c r="Z24" s="365"/>
      <c r="AA24" s="365"/>
      <c r="AB24" s="365"/>
      <c r="AC24" s="365"/>
      <c r="AD24" s="365"/>
      <c r="AE24" s="365"/>
      <c r="AF24" s="365"/>
      <c r="AG24" s="365"/>
      <c r="AH24" s="365"/>
      <c r="AI24" s="365"/>
      <c r="AJ24" s="365"/>
      <c r="AK24" s="365"/>
      <c r="AL24" s="365">
        <f>SUM(AZ24:CS24)</f>
        <v>847.5</v>
      </c>
      <c r="AM24" s="365"/>
      <c r="AN24" s="365"/>
      <c r="AO24" s="365"/>
      <c r="AP24" s="365"/>
      <c r="AQ24" s="365"/>
      <c r="AR24" s="365"/>
      <c r="AS24" s="365"/>
      <c r="AT24" s="365"/>
      <c r="AU24" s="365"/>
      <c r="AV24" s="365"/>
      <c r="AW24" s="365"/>
      <c r="AX24" s="365"/>
      <c r="AY24" s="365"/>
      <c r="AZ24" s="365">
        <v>847.5</v>
      </c>
      <c r="BA24" s="365"/>
      <c r="BB24" s="365"/>
      <c r="BC24" s="365"/>
      <c r="BD24" s="365"/>
      <c r="BE24" s="365"/>
      <c r="BF24" s="365"/>
      <c r="BG24" s="365"/>
      <c r="BH24" s="365"/>
      <c r="BI24" s="365"/>
      <c r="BJ24" s="365"/>
      <c r="BK24" s="365"/>
      <c r="BL24" s="365"/>
      <c r="BM24" s="365"/>
      <c r="BN24" s="365"/>
      <c r="BO24" s="365">
        <v>0</v>
      </c>
      <c r="BP24" s="365"/>
      <c r="BQ24" s="365"/>
      <c r="BR24" s="365"/>
      <c r="BS24" s="365"/>
      <c r="BT24" s="365"/>
      <c r="BU24" s="365"/>
      <c r="BV24" s="365"/>
      <c r="BW24" s="365"/>
      <c r="BX24" s="365"/>
      <c r="BY24" s="365"/>
      <c r="BZ24" s="365"/>
      <c r="CA24" s="365"/>
      <c r="CB24" s="365"/>
      <c r="CC24" s="365"/>
      <c r="CD24" s="365">
        <v>0</v>
      </c>
      <c r="CE24" s="365"/>
      <c r="CF24" s="365"/>
      <c r="CG24" s="365"/>
      <c r="CH24" s="365"/>
      <c r="CI24" s="365"/>
      <c r="CJ24" s="365"/>
      <c r="CK24" s="365"/>
      <c r="CL24" s="365"/>
      <c r="CM24" s="365"/>
      <c r="CN24" s="365"/>
      <c r="CO24" s="365"/>
      <c r="CP24" s="365"/>
      <c r="CQ24" s="365"/>
      <c r="CR24" s="365"/>
      <c r="CS24" s="365"/>
      <c r="CT24" s="365">
        <v>0</v>
      </c>
      <c r="CU24" s="365"/>
      <c r="CV24" s="365"/>
      <c r="CW24" s="365"/>
      <c r="CX24" s="365"/>
      <c r="CY24" s="365"/>
      <c r="CZ24" s="365"/>
      <c r="DA24" s="365"/>
      <c r="DB24" s="365"/>
      <c r="DC24" s="365"/>
      <c r="DD24" s="365"/>
      <c r="DE24" s="365"/>
      <c r="DF24" s="365"/>
      <c r="DG24" s="365"/>
      <c r="DH24" s="365">
        <v>1.6</v>
      </c>
      <c r="DI24" s="365"/>
      <c r="DJ24" s="365"/>
      <c r="DK24" s="365"/>
      <c r="DL24" s="365"/>
      <c r="DM24" s="365"/>
      <c r="DN24" s="365"/>
      <c r="DO24" s="365"/>
      <c r="DP24" s="365"/>
      <c r="DQ24" s="365"/>
      <c r="DR24" s="365"/>
      <c r="DS24" s="365"/>
      <c r="DT24" s="365"/>
      <c r="DU24" s="365"/>
      <c r="DV24" s="365">
        <f t="shared" si="0"/>
        <v>764784</v>
      </c>
      <c r="DW24" s="365"/>
      <c r="DX24" s="365"/>
      <c r="DY24" s="365"/>
      <c r="DZ24" s="365"/>
      <c r="EA24" s="365"/>
      <c r="EB24" s="365"/>
      <c r="EC24" s="365"/>
      <c r="ED24" s="365"/>
      <c r="EE24" s="365"/>
      <c r="EF24" s="365"/>
      <c r="EG24" s="365"/>
      <c r="EH24" s="365"/>
      <c r="EI24" s="365"/>
      <c r="EJ24" s="365"/>
      <c r="EK24" s="365"/>
      <c r="EL24" s="365"/>
      <c r="EM24" s="88">
        <v>0</v>
      </c>
      <c r="EN24" s="88">
        <v>0</v>
      </c>
      <c r="EO24" s="88">
        <v>764783.99727999792</v>
      </c>
      <c r="EW24" s="86"/>
      <c r="EX24" s="86"/>
    </row>
    <row r="25" spans="1:154" s="72" customFormat="1" ht="15" customHeight="1" x14ac:dyDescent="0.2">
      <c r="A25" s="366" t="s">
        <v>371</v>
      </c>
      <c r="B25" s="367"/>
      <c r="C25" s="367"/>
      <c r="D25" s="367"/>
      <c r="E25" s="367"/>
      <c r="F25" s="367"/>
      <c r="G25" s="367"/>
      <c r="H25" s="367"/>
      <c r="I25" s="367"/>
      <c r="J25" s="367"/>
      <c r="K25" s="367"/>
      <c r="L25" s="367"/>
      <c r="M25" s="367"/>
      <c r="N25" s="367"/>
      <c r="O25" s="367"/>
      <c r="P25" s="367"/>
      <c r="Q25" s="367"/>
      <c r="R25" s="367"/>
      <c r="S25" s="367"/>
      <c r="T25" s="367"/>
      <c r="U25" s="367"/>
      <c r="V25" s="367"/>
      <c r="W25" s="368"/>
      <c r="X25" s="365">
        <f>SUM(X22:AK24)</f>
        <v>116</v>
      </c>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c r="DP25" s="365"/>
      <c r="DQ25" s="365"/>
      <c r="DR25" s="365"/>
      <c r="DS25" s="365"/>
      <c r="DT25" s="365"/>
      <c r="DU25" s="365"/>
      <c r="DV25" s="365">
        <f>SUM(DV22:EL24)</f>
        <v>5736299.999999674</v>
      </c>
      <c r="DW25" s="365"/>
      <c r="DX25" s="365"/>
      <c r="DY25" s="365"/>
      <c r="DZ25" s="365"/>
      <c r="EA25" s="365"/>
      <c r="EB25" s="365"/>
      <c r="EC25" s="365"/>
      <c r="ED25" s="365"/>
      <c r="EE25" s="365"/>
      <c r="EF25" s="365"/>
      <c r="EG25" s="365"/>
      <c r="EH25" s="365"/>
      <c r="EI25" s="365"/>
      <c r="EJ25" s="365"/>
      <c r="EK25" s="365"/>
      <c r="EL25" s="365"/>
      <c r="EM25" s="88">
        <f>SUM(EM22:EM24)</f>
        <v>0</v>
      </c>
      <c r="EN25" s="88">
        <f t="shared" ref="EN25:EO25" si="1">SUM(EN22:EN24)</f>
        <v>0</v>
      </c>
      <c r="EO25" s="88">
        <f t="shared" si="1"/>
        <v>5736299.997279672</v>
      </c>
      <c r="EX25" s="86"/>
    </row>
    <row r="26" spans="1:154" s="72" customFormat="1" ht="15" customHeight="1"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W26" s="86"/>
    </row>
    <row r="27" spans="1:154" x14ac:dyDescent="0.2">
      <c r="A27" s="57" t="s">
        <v>372</v>
      </c>
      <c r="B27" s="52" t="s">
        <v>373</v>
      </c>
    </row>
  </sheetData>
  <mergeCells count="71">
    <mergeCell ref="W16:AT16"/>
    <mergeCell ref="DV1:EO1"/>
    <mergeCell ref="DV2:EO9"/>
    <mergeCell ref="A10:EO10"/>
    <mergeCell ref="EM12:EO12"/>
    <mergeCell ref="A14:EL14"/>
    <mergeCell ref="A18:F20"/>
    <mergeCell ref="G18:W20"/>
    <mergeCell ref="X18:AK20"/>
    <mergeCell ref="AL18:CS18"/>
    <mergeCell ref="CT18:DG20"/>
    <mergeCell ref="DV18:EL20"/>
    <mergeCell ref="EM18:EO18"/>
    <mergeCell ref="AL19:AY20"/>
    <mergeCell ref="AZ19:CS19"/>
    <mergeCell ref="EM19:EM20"/>
    <mergeCell ref="EN19:EN20"/>
    <mergeCell ref="EO19:EO20"/>
    <mergeCell ref="AZ20:BN20"/>
    <mergeCell ref="BO20:CC20"/>
    <mergeCell ref="CD20:CS20"/>
    <mergeCell ref="DH18:DU20"/>
    <mergeCell ref="CD21:CS21"/>
    <mergeCell ref="CT21:DG21"/>
    <mergeCell ref="DH21:DU21"/>
    <mergeCell ref="DV21:EL21"/>
    <mergeCell ref="A22:F22"/>
    <mergeCell ref="G22:W22"/>
    <mergeCell ref="X22:AK22"/>
    <mergeCell ref="AL22:AY22"/>
    <mergeCell ref="AZ22:BN22"/>
    <mergeCell ref="BO22:CC22"/>
    <mergeCell ref="A21:F21"/>
    <mergeCell ref="G21:W21"/>
    <mergeCell ref="X21:AK21"/>
    <mergeCell ref="AL21:AY21"/>
    <mergeCell ref="AZ21:BN21"/>
    <mergeCell ref="BO21:CC21"/>
    <mergeCell ref="CD22:CS22"/>
    <mergeCell ref="CT22:DG22"/>
    <mergeCell ref="DH22:DU22"/>
    <mergeCell ref="DV22:EL22"/>
    <mergeCell ref="A23:F23"/>
    <mergeCell ref="G23:W23"/>
    <mergeCell ref="X23:AK23"/>
    <mergeCell ref="AL23:AY23"/>
    <mergeCell ref="AZ23:BN23"/>
    <mergeCell ref="BO23:CC23"/>
    <mergeCell ref="CD23:CS23"/>
    <mergeCell ref="CT23:DG23"/>
    <mergeCell ref="DH23:DU23"/>
    <mergeCell ref="DV23:EL23"/>
    <mergeCell ref="BO24:CC24"/>
    <mergeCell ref="A25:W25"/>
    <mergeCell ref="X25:AK25"/>
    <mergeCell ref="AL25:AY25"/>
    <mergeCell ref="AZ25:BN25"/>
    <mergeCell ref="BO25:CC25"/>
    <mergeCell ref="A24:F24"/>
    <mergeCell ref="G24:W24"/>
    <mergeCell ref="X24:AK24"/>
    <mergeCell ref="AL24:AY24"/>
    <mergeCell ref="AZ24:BN24"/>
    <mergeCell ref="CT25:DG25"/>
    <mergeCell ref="DH25:DU25"/>
    <mergeCell ref="DV25:EL25"/>
    <mergeCell ref="CD24:CS24"/>
    <mergeCell ref="CT24:DG24"/>
    <mergeCell ref="DH24:DU24"/>
    <mergeCell ref="DV24:EL24"/>
    <mergeCell ref="CD25:CS25"/>
  </mergeCells>
  <pageMargins left="0.78740157480314965" right="0.78740157480314965" top="1.1811023622047245" bottom="0.39370078740157483" header="0" footer="0"/>
  <pageSetup paperSize="9" scale="8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346D-FBBD-4989-B3F5-3A15BC728934}">
  <dimension ref="A1:DL24"/>
  <sheetViews>
    <sheetView view="pageBreakPreview" zoomScaleNormal="100" zoomScaleSheetLayoutView="100" workbookViewId="0">
      <selection activeCell="CV3" sqref="CV3"/>
    </sheetView>
  </sheetViews>
  <sheetFormatPr defaultColWidth="0.85546875" defaultRowHeight="12" customHeight="1" x14ac:dyDescent="0.25"/>
  <cols>
    <col min="1" max="100" width="0.85546875" style="62"/>
    <col min="101" max="105" width="1.85546875" style="62" customWidth="1"/>
    <col min="106" max="109" width="0.85546875" style="62"/>
    <col min="110" max="110" width="14.5703125" style="62" customWidth="1"/>
    <col min="111" max="111" width="12.85546875" style="62" customWidth="1"/>
    <col min="112" max="112" width="13.28515625" style="62" customWidth="1"/>
    <col min="113" max="114" width="0.85546875" style="62"/>
    <col min="115" max="115" width="23" style="62" customWidth="1"/>
    <col min="116" max="116" width="14.7109375" style="62" customWidth="1"/>
    <col min="117" max="356" width="0.85546875" style="62"/>
    <col min="357" max="361" width="1.85546875" style="62" customWidth="1"/>
    <col min="362" max="365" width="0.85546875" style="62"/>
    <col min="366" max="366" width="14.5703125" style="62" customWidth="1"/>
    <col min="367" max="367" width="12.85546875" style="62" customWidth="1"/>
    <col min="368" max="368" width="13.28515625" style="62" customWidth="1"/>
    <col min="369" max="612" width="0.85546875" style="62"/>
    <col min="613" max="617" width="1.85546875" style="62" customWidth="1"/>
    <col min="618" max="621" width="0.85546875" style="62"/>
    <col min="622" max="622" width="14.5703125" style="62" customWidth="1"/>
    <col min="623" max="623" width="12.85546875" style="62" customWidth="1"/>
    <col min="624" max="624" width="13.28515625" style="62" customWidth="1"/>
    <col min="625" max="868" width="0.85546875" style="62"/>
    <col min="869" max="873" width="1.85546875" style="62" customWidth="1"/>
    <col min="874" max="877" width="0.85546875" style="62"/>
    <col min="878" max="878" width="14.5703125" style="62" customWidth="1"/>
    <col min="879" max="879" width="12.85546875" style="62" customWidth="1"/>
    <col min="880" max="880" width="13.28515625" style="62" customWidth="1"/>
    <col min="881" max="1124" width="0.85546875" style="62"/>
    <col min="1125" max="1129" width="1.85546875" style="62" customWidth="1"/>
    <col min="1130" max="1133" width="0.85546875" style="62"/>
    <col min="1134" max="1134" width="14.5703125" style="62" customWidth="1"/>
    <col min="1135" max="1135" width="12.85546875" style="62" customWidth="1"/>
    <col min="1136" max="1136" width="13.28515625" style="62" customWidth="1"/>
    <col min="1137" max="1380" width="0.85546875" style="62"/>
    <col min="1381" max="1385" width="1.85546875" style="62" customWidth="1"/>
    <col min="1386" max="1389" width="0.85546875" style="62"/>
    <col min="1390" max="1390" width="14.5703125" style="62" customWidth="1"/>
    <col min="1391" max="1391" width="12.85546875" style="62" customWidth="1"/>
    <col min="1392" max="1392" width="13.28515625" style="62" customWidth="1"/>
    <col min="1393" max="1636" width="0.85546875" style="62"/>
    <col min="1637" max="1641" width="1.85546875" style="62" customWidth="1"/>
    <col min="1642" max="1645" width="0.85546875" style="62"/>
    <col min="1646" max="1646" width="14.5703125" style="62" customWidth="1"/>
    <col min="1647" max="1647" width="12.85546875" style="62" customWidth="1"/>
    <col min="1648" max="1648" width="13.28515625" style="62" customWidth="1"/>
    <col min="1649" max="1892" width="0.85546875" style="62"/>
    <col min="1893" max="1897" width="1.85546875" style="62" customWidth="1"/>
    <col min="1898" max="1901" width="0.85546875" style="62"/>
    <col min="1902" max="1902" width="14.5703125" style="62" customWidth="1"/>
    <col min="1903" max="1903" width="12.85546875" style="62" customWidth="1"/>
    <col min="1904" max="1904" width="13.28515625" style="62" customWidth="1"/>
    <col min="1905" max="2148" width="0.85546875" style="62"/>
    <col min="2149" max="2153" width="1.85546875" style="62" customWidth="1"/>
    <col min="2154" max="2157" width="0.85546875" style="62"/>
    <col min="2158" max="2158" width="14.5703125" style="62" customWidth="1"/>
    <col min="2159" max="2159" width="12.85546875" style="62" customWidth="1"/>
    <col min="2160" max="2160" width="13.28515625" style="62" customWidth="1"/>
    <col min="2161" max="2404" width="0.85546875" style="62"/>
    <col min="2405" max="2409" width="1.85546875" style="62" customWidth="1"/>
    <col min="2410" max="2413" width="0.85546875" style="62"/>
    <col min="2414" max="2414" width="14.5703125" style="62" customWidth="1"/>
    <col min="2415" max="2415" width="12.85546875" style="62" customWidth="1"/>
    <col min="2416" max="2416" width="13.28515625" style="62" customWidth="1"/>
    <col min="2417" max="2660" width="0.85546875" style="62"/>
    <col min="2661" max="2665" width="1.85546875" style="62" customWidth="1"/>
    <col min="2666" max="2669" width="0.85546875" style="62"/>
    <col min="2670" max="2670" width="14.5703125" style="62" customWidth="1"/>
    <col min="2671" max="2671" width="12.85546875" style="62" customWidth="1"/>
    <col min="2672" max="2672" width="13.28515625" style="62" customWidth="1"/>
    <col min="2673" max="2916" width="0.85546875" style="62"/>
    <col min="2917" max="2921" width="1.85546875" style="62" customWidth="1"/>
    <col min="2922" max="2925" width="0.85546875" style="62"/>
    <col min="2926" max="2926" width="14.5703125" style="62" customWidth="1"/>
    <col min="2927" max="2927" width="12.85546875" style="62" customWidth="1"/>
    <col min="2928" max="2928" width="13.28515625" style="62" customWidth="1"/>
    <col min="2929" max="3172" width="0.85546875" style="62"/>
    <col min="3173" max="3177" width="1.85546875" style="62" customWidth="1"/>
    <col min="3178" max="3181" width="0.85546875" style="62"/>
    <col min="3182" max="3182" width="14.5703125" style="62" customWidth="1"/>
    <col min="3183" max="3183" width="12.85546875" style="62" customWidth="1"/>
    <col min="3184" max="3184" width="13.28515625" style="62" customWidth="1"/>
    <col min="3185" max="3428" width="0.85546875" style="62"/>
    <col min="3429" max="3433" width="1.85546875" style="62" customWidth="1"/>
    <col min="3434" max="3437" width="0.85546875" style="62"/>
    <col min="3438" max="3438" width="14.5703125" style="62" customWidth="1"/>
    <col min="3439" max="3439" width="12.85546875" style="62" customWidth="1"/>
    <col min="3440" max="3440" width="13.28515625" style="62" customWidth="1"/>
    <col min="3441" max="3684" width="0.85546875" style="62"/>
    <col min="3685" max="3689" width="1.85546875" style="62" customWidth="1"/>
    <col min="3690" max="3693" width="0.85546875" style="62"/>
    <col min="3694" max="3694" width="14.5703125" style="62" customWidth="1"/>
    <col min="3695" max="3695" width="12.85546875" style="62" customWidth="1"/>
    <col min="3696" max="3696" width="13.28515625" style="62" customWidth="1"/>
    <col min="3697" max="3940" width="0.85546875" style="62"/>
    <col min="3941" max="3945" width="1.85546875" style="62" customWidth="1"/>
    <col min="3946" max="3949" width="0.85546875" style="62"/>
    <col min="3950" max="3950" width="14.5703125" style="62" customWidth="1"/>
    <col min="3951" max="3951" width="12.85546875" style="62" customWidth="1"/>
    <col min="3952" max="3952" width="13.28515625" style="62" customWidth="1"/>
    <col min="3953" max="4196" width="0.85546875" style="62"/>
    <col min="4197" max="4201" width="1.85546875" style="62" customWidth="1"/>
    <col min="4202" max="4205" width="0.85546875" style="62"/>
    <col min="4206" max="4206" width="14.5703125" style="62" customWidth="1"/>
    <col min="4207" max="4207" width="12.85546875" style="62" customWidth="1"/>
    <col min="4208" max="4208" width="13.28515625" style="62" customWidth="1"/>
    <col min="4209" max="4452" width="0.85546875" style="62"/>
    <col min="4453" max="4457" width="1.85546875" style="62" customWidth="1"/>
    <col min="4458" max="4461" width="0.85546875" style="62"/>
    <col min="4462" max="4462" width="14.5703125" style="62" customWidth="1"/>
    <col min="4463" max="4463" width="12.85546875" style="62" customWidth="1"/>
    <col min="4464" max="4464" width="13.28515625" style="62" customWidth="1"/>
    <col min="4465" max="4708" width="0.85546875" style="62"/>
    <col min="4709" max="4713" width="1.85546875" style="62" customWidth="1"/>
    <col min="4714" max="4717" width="0.85546875" style="62"/>
    <col min="4718" max="4718" width="14.5703125" style="62" customWidth="1"/>
    <col min="4719" max="4719" width="12.85546875" style="62" customWidth="1"/>
    <col min="4720" max="4720" width="13.28515625" style="62" customWidth="1"/>
    <col min="4721" max="4964" width="0.85546875" style="62"/>
    <col min="4965" max="4969" width="1.85546875" style="62" customWidth="1"/>
    <col min="4970" max="4973" width="0.85546875" style="62"/>
    <col min="4974" max="4974" width="14.5703125" style="62" customWidth="1"/>
    <col min="4975" max="4975" width="12.85546875" style="62" customWidth="1"/>
    <col min="4976" max="4976" width="13.28515625" style="62" customWidth="1"/>
    <col min="4977" max="5220" width="0.85546875" style="62"/>
    <col min="5221" max="5225" width="1.85546875" style="62" customWidth="1"/>
    <col min="5226" max="5229" width="0.85546875" style="62"/>
    <col min="5230" max="5230" width="14.5703125" style="62" customWidth="1"/>
    <col min="5231" max="5231" width="12.85546875" style="62" customWidth="1"/>
    <col min="5232" max="5232" width="13.28515625" style="62" customWidth="1"/>
    <col min="5233" max="5476" width="0.85546875" style="62"/>
    <col min="5477" max="5481" width="1.85546875" style="62" customWidth="1"/>
    <col min="5482" max="5485" width="0.85546875" style="62"/>
    <col min="5486" max="5486" width="14.5703125" style="62" customWidth="1"/>
    <col min="5487" max="5487" width="12.85546875" style="62" customWidth="1"/>
    <col min="5488" max="5488" width="13.28515625" style="62" customWidth="1"/>
    <col min="5489" max="5732" width="0.85546875" style="62"/>
    <col min="5733" max="5737" width="1.85546875" style="62" customWidth="1"/>
    <col min="5738" max="5741" width="0.85546875" style="62"/>
    <col min="5742" max="5742" width="14.5703125" style="62" customWidth="1"/>
    <col min="5743" max="5743" width="12.85546875" style="62" customWidth="1"/>
    <col min="5744" max="5744" width="13.28515625" style="62" customWidth="1"/>
    <col min="5745" max="5988" width="0.85546875" style="62"/>
    <col min="5989" max="5993" width="1.85546875" style="62" customWidth="1"/>
    <col min="5994" max="5997" width="0.85546875" style="62"/>
    <col min="5998" max="5998" width="14.5703125" style="62" customWidth="1"/>
    <col min="5999" max="5999" width="12.85546875" style="62" customWidth="1"/>
    <col min="6000" max="6000" width="13.28515625" style="62" customWidth="1"/>
    <col min="6001" max="6244" width="0.85546875" style="62"/>
    <col min="6245" max="6249" width="1.85546875" style="62" customWidth="1"/>
    <col min="6250" max="6253" width="0.85546875" style="62"/>
    <col min="6254" max="6254" width="14.5703125" style="62" customWidth="1"/>
    <col min="6255" max="6255" width="12.85546875" style="62" customWidth="1"/>
    <col min="6256" max="6256" width="13.28515625" style="62" customWidth="1"/>
    <col min="6257" max="6500" width="0.85546875" style="62"/>
    <col min="6501" max="6505" width="1.85546875" style="62" customWidth="1"/>
    <col min="6506" max="6509" width="0.85546875" style="62"/>
    <col min="6510" max="6510" width="14.5703125" style="62" customWidth="1"/>
    <col min="6511" max="6511" width="12.85546875" style="62" customWidth="1"/>
    <col min="6512" max="6512" width="13.28515625" style="62" customWidth="1"/>
    <col min="6513" max="6756" width="0.85546875" style="62"/>
    <col min="6757" max="6761" width="1.85546875" style="62" customWidth="1"/>
    <col min="6762" max="6765" width="0.85546875" style="62"/>
    <col min="6766" max="6766" width="14.5703125" style="62" customWidth="1"/>
    <col min="6767" max="6767" width="12.85546875" style="62" customWidth="1"/>
    <col min="6768" max="6768" width="13.28515625" style="62" customWidth="1"/>
    <col min="6769" max="7012" width="0.85546875" style="62"/>
    <col min="7013" max="7017" width="1.85546875" style="62" customWidth="1"/>
    <col min="7018" max="7021" width="0.85546875" style="62"/>
    <col min="7022" max="7022" width="14.5703125" style="62" customWidth="1"/>
    <col min="7023" max="7023" width="12.85546875" style="62" customWidth="1"/>
    <col min="7024" max="7024" width="13.28515625" style="62" customWidth="1"/>
    <col min="7025" max="7268" width="0.85546875" style="62"/>
    <col min="7269" max="7273" width="1.85546875" style="62" customWidth="1"/>
    <col min="7274" max="7277" width="0.85546875" style="62"/>
    <col min="7278" max="7278" width="14.5703125" style="62" customWidth="1"/>
    <col min="7279" max="7279" width="12.85546875" style="62" customWidth="1"/>
    <col min="7280" max="7280" width="13.28515625" style="62" customWidth="1"/>
    <col min="7281" max="7524" width="0.85546875" style="62"/>
    <col min="7525" max="7529" width="1.85546875" style="62" customWidth="1"/>
    <col min="7530" max="7533" width="0.85546875" style="62"/>
    <col min="7534" max="7534" width="14.5703125" style="62" customWidth="1"/>
    <col min="7535" max="7535" width="12.85546875" style="62" customWidth="1"/>
    <col min="7536" max="7536" width="13.28515625" style="62" customWidth="1"/>
    <col min="7537" max="7780" width="0.85546875" style="62"/>
    <col min="7781" max="7785" width="1.85546875" style="62" customWidth="1"/>
    <col min="7786" max="7789" width="0.85546875" style="62"/>
    <col min="7790" max="7790" width="14.5703125" style="62" customWidth="1"/>
    <col min="7791" max="7791" width="12.85546875" style="62" customWidth="1"/>
    <col min="7792" max="7792" width="13.28515625" style="62" customWidth="1"/>
    <col min="7793" max="8036" width="0.85546875" style="62"/>
    <col min="8037" max="8041" width="1.85546875" style="62" customWidth="1"/>
    <col min="8042" max="8045" width="0.85546875" style="62"/>
    <col min="8046" max="8046" width="14.5703125" style="62" customWidth="1"/>
    <col min="8047" max="8047" width="12.85546875" style="62" customWidth="1"/>
    <col min="8048" max="8048" width="13.28515625" style="62" customWidth="1"/>
    <col min="8049" max="8292" width="0.85546875" style="62"/>
    <col min="8293" max="8297" width="1.85546875" style="62" customWidth="1"/>
    <col min="8298" max="8301" width="0.85546875" style="62"/>
    <col min="8302" max="8302" width="14.5703125" style="62" customWidth="1"/>
    <col min="8303" max="8303" width="12.85546875" style="62" customWidth="1"/>
    <col min="8304" max="8304" width="13.28515625" style="62" customWidth="1"/>
    <col min="8305" max="8548" width="0.85546875" style="62"/>
    <col min="8549" max="8553" width="1.85546875" style="62" customWidth="1"/>
    <col min="8554" max="8557" width="0.85546875" style="62"/>
    <col min="8558" max="8558" width="14.5703125" style="62" customWidth="1"/>
    <col min="8559" max="8559" width="12.85546875" style="62" customWidth="1"/>
    <col min="8560" max="8560" width="13.28515625" style="62" customWidth="1"/>
    <col min="8561" max="8804" width="0.85546875" style="62"/>
    <col min="8805" max="8809" width="1.85546875" style="62" customWidth="1"/>
    <col min="8810" max="8813" width="0.85546875" style="62"/>
    <col min="8814" max="8814" width="14.5703125" style="62" customWidth="1"/>
    <col min="8815" max="8815" width="12.85546875" style="62" customWidth="1"/>
    <col min="8816" max="8816" width="13.28515625" style="62" customWidth="1"/>
    <col min="8817" max="9060" width="0.85546875" style="62"/>
    <col min="9061" max="9065" width="1.85546875" style="62" customWidth="1"/>
    <col min="9066" max="9069" width="0.85546875" style="62"/>
    <col min="9070" max="9070" width="14.5703125" style="62" customWidth="1"/>
    <col min="9071" max="9071" width="12.85546875" style="62" customWidth="1"/>
    <col min="9072" max="9072" width="13.28515625" style="62" customWidth="1"/>
    <col min="9073" max="9316" width="0.85546875" style="62"/>
    <col min="9317" max="9321" width="1.85546875" style="62" customWidth="1"/>
    <col min="9322" max="9325" width="0.85546875" style="62"/>
    <col min="9326" max="9326" width="14.5703125" style="62" customWidth="1"/>
    <col min="9327" max="9327" width="12.85546875" style="62" customWidth="1"/>
    <col min="9328" max="9328" width="13.28515625" style="62" customWidth="1"/>
    <col min="9329" max="9572" width="0.85546875" style="62"/>
    <col min="9573" max="9577" width="1.85546875" style="62" customWidth="1"/>
    <col min="9578" max="9581" width="0.85546875" style="62"/>
    <col min="9582" max="9582" width="14.5703125" style="62" customWidth="1"/>
    <col min="9583" max="9583" width="12.85546875" style="62" customWidth="1"/>
    <col min="9584" max="9584" width="13.28515625" style="62" customWidth="1"/>
    <col min="9585" max="9828" width="0.85546875" style="62"/>
    <col min="9829" max="9833" width="1.85546875" style="62" customWidth="1"/>
    <col min="9834" max="9837" width="0.85546875" style="62"/>
    <col min="9838" max="9838" width="14.5703125" style="62" customWidth="1"/>
    <col min="9839" max="9839" width="12.85546875" style="62" customWidth="1"/>
    <col min="9840" max="9840" width="13.28515625" style="62" customWidth="1"/>
    <col min="9841" max="10084" width="0.85546875" style="62"/>
    <col min="10085" max="10089" width="1.85546875" style="62" customWidth="1"/>
    <col min="10090" max="10093" width="0.85546875" style="62"/>
    <col min="10094" max="10094" width="14.5703125" style="62" customWidth="1"/>
    <col min="10095" max="10095" width="12.85546875" style="62" customWidth="1"/>
    <col min="10096" max="10096" width="13.28515625" style="62" customWidth="1"/>
    <col min="10097" max="10340" width="0.85546875" style="62"/>
    <col min="10341" max="10345" width="1.85546875" style="62" customWidth="1"/>
    <col min="10346" max="10349" width="0.85546875" style="62"/>
    <col min="10350" max="10350" width="14.5703125" style="62" customWidth="1"/>
    <col min="10351" max="10351" width="12.85546875" style="62" customWidth="1"/>
    <col min="10352" max="10352" width="13.28515625" style="62" customWidth="1"/>
    <col min="10353" max="10596" width="0.85546875" style="62"/>
    <col min="10597" max="10601" width="1.85546875" style="62" customWidth="1"/>
    <col min="10602" max="10605" width="0.85546875" style="62"/>
    <col min="10606" max="10606" width="14.5703125" style="62" customWidth="1"/>
    <col min="10607" max="10607" width="12.85546875" style="62" customWidth="1"/>
    <col min="10608" max="10608" width="13.28515625" style="62" customWidth="1"/>
    <col min="10609" max="10852" width="0.85546875" style="62"/>
    <col min="10853" max="10857" width="1.85546875" style="62" customWidth="1"/>
    <col min="10858" max="10861" width="0.85546875" style="62"/>
    <col min="10862" max="10862" width="14.5703125" style="62" customWidth="1"/>
    <col min="10863" max="10863" width="12.85546875" style="62" customWidth="1"/>
    <col min="10864" max="10864" width="13.28515625" style="62" customWidth="1"/>
    <col min="10865" max="11108" width="0.85546875" style="62"/>
    <col min="11109" max="11113" width="1.85546875" style="62" customWidth="1"/>
    <col min="11114" max="11117" width="0.85546875" style="62"/>
    <col min="11118" max="11118" width="14.5703125" style="62" customWidth="1"/>
    <col min="11119" max="11119" width="12.85546875" style="62" customWidth="1"/>
    <col min="11120" max="11120" width="13.28515625" style="62" customWidth="1"/>
    <col min="11121" max="11364" width="0.85546875" style="62"/>
    <col min="11365" max="11369" width="1.85546875" style="62" customWidth="1"/>
    <col min="11370" max="11373" width="0.85546875" style="62"/>
    <col min="11374" max="11374" width="14.5703125" style="62" customWidth="1"/>
    <col min="11375" max="11375" width="12.85546875" style="62" customWidth="1"/>
    <col min="11376" max="11376" width="13.28515625" style="62" customWidth="1"/>
    <col min="11377" max="11620" width="0.85546875" style="62"/>
    <col min="11621" max="11625" width="1.85546875" style="62" customWidth="1"/>
    <col min="11626" max="11629" width="0.85546875" style="62"/>
    <col min="11630" max="11630" width="14.5703125" style="62" customWidth="1"/>
    <col min="11631" max="11631" width="12.85546875" style="62" customWidth="1"/>
    <col min="11632" max="11632" width="13.28515625" style="62" customWidth="1"/>
    <col min="11633" max="11876" width="0.85546875" style="62"/>
    <col min="11877" max="11881" width="1.85546875" style="62" customWidth="1"/>
    <col min="11882" max="11885" width="0.85546875" style="62"/>
    <col min="11886" max="11886" width="14.5703125" style="62" customWidth="1"/>
    <col min="11887" max="11887" width="12.85546875" style="62" customWidth="1"/>
    <col min="11888" max="11888" width="13.28515625" style="62" customWidth="1"/>
    <col min="11889" max="12132" width="0.85546875" style="62"/>
    <col min="12133" max="12137" width="1.85546875" style="62" customWidth="1"/>
    <col min="12138" max="12141" width="0.85546875" style="62"/>
    <col min="12142" max="12142" width="14.5703125" style="62" customWidth="1"/>
    <col min="12143" max="12143" width="12.85546875" style="62" customWidth="1"/>
    <col min="12144" max="12144" width="13.28515625" style="62" customWidth="1"/>
    <col min="12145" max="12388" width="0.85546875" style="62"/>
    <col min="12389" max="12393" width="1.85546875" style="62" customWidth="1"/>
    <col min="12394" max="12397" width="0.85546875" style="62"/>
    <col min="12398" max="12398" width="14.5703125" style="62" customWidth="1"/>
    <col min="12399" max="12399" width="12.85546875" style="62" customWidth="1"/>
    <col min="12400" max="12400" width="13.28515625" style="62" customWidth="1"/>
    <col min="12401" max="12644" width="0.85546875" style="62"/>
    <col min="12645" max="12649" width="1.85546875" style="62" customWidth="1"/>
    <col min="12650" max="12653" width="0.85546875" style="62"/>
    <col min="12654" max="12654" width="14.5703125" style="62" customWidth="1"/>
    <col min="12655" max="12655" width="12.85546875" style="62" customWidth="1"/>
    <col min="12656" max="12656" width="13.28515625" style="62" customWidth="1"/>
    <col min="12657" max="12900" width="0.85546875" style="62"/>
    <col min="12901" max="12905" width="1.85546875" style="62" customWidth="1"/>
    <col min="12906" max="12909" width="0.85546875" style="62"/>
    <col min="12910" max="12910" width="14.5703125" style="62" customWidth="1"/>
    <col min="12911" max="12911" width="12.85546875" style="62" customWidth="1"/>
    <col min="12912" max="12912" width="13.28515625" style="62" customWidth="1"/>
    <col min="12913" max="13156" width="0.85546875" style="62"/>
    <col min="13157" max="13161" width="1.85546875" style="62" customWidth="1"/>
    <col min="13162" max="13165" width="0.85546875" style="62"/>
    <col min="13166" max="13166" width="14.5703125" style="62" customWidth="1"/>
    <col min="13167" max="13167" width="12.85546875" style="62" customWidth="1"/>
    <col min="13168" max="13168" width="13.28515625" style="62" customWidth="1"/>
    <col min="13169" max="13412" width="0.85546875" style="62"/>
    <col min="13413" max="13417" width="1.85546875" style="62" customWidth="1"/>
    <col min="13418" max="13421" width="0.85546875" style="62"/>
    <col min="13422" max="13422" width="14.5703125" style="62" customWidth="1"/>
    <col min="13423" max="13423" width="12.85546875" style="62" customWidth="1"/>
    <col min="13424" max="13424" width="13.28515625" style="62" customWidth="1"/>
    <col min="13425" max="13668" width="0.85546875" style="62"/>
    <col min="13669" max="13673" width="1.85546875" style="62" customWidth="1"/>
    <col min="13674" max="13677" width="0.85546875" style="62"/>
    <col min="13678" max="13678" width="14.5703125" style="62" customWidth="1"/>
    <col min="13679" max="13679" width="12.85546875" style="62" customWidth="1"/>
    <col min="13680" max="13680" width="13.28515625" style="62" customWidth="1"/>
    <col min="13681" max="13924" width="0.85546875" style="62"/>
    <col min="13925" max="13929" width="1.85546875" style="62" customWidth="1"/>
    <col min="13930" max="13933" width="0.85546875" style="62"/>
    <col min="13934" max="13934" width="14.5703125" style="62" customWidth="1"/>
    <col min="13935" max="13935" width="12.85546875" style="62" customWidth="1"/>
    <col min="13936" max="13936" width="13.28515625" style="62" customWidth="1"/>
    <col min="13937" max="14180" width="0.85546875" style="62"/>
    <col min="14181" max="14185" width="1.85546875" style="62" customWidth="1"/>
    <col min="14186" max="14189" width="0.85546875" style="62"/>
    <col min="14190" max="14190" width="14.5703125" style="62" customWidth="1"/>
    <col min="14191" max="14191" width="12.85546875" style="62" customWidth="1"/>
    <col min="14192" max="14192" width="13.28515625" style="62" customWidth="1"/>
    <col min="14193" max="14436" width="0.85546875" style="62"/>
    <col min="14437" max="14441" width="1.85546875" style="62" customWidth="1"/>
    <col min="14442" max="14445" width="0.85546875" style="62"/>
    <col min="14446" max="14446" width="14.5703125" style="62" customWidth="1"/>
    <col min="14447" max="14447" width="12.85546875" style="62" customWidth="1"/>
    <col min="14448" max="14448" width="13.28515625" style="62" customWidth="1"/>
    <col min="14449" max="14692" width="0.85546875" style="62"/>
    <col min="14693" max="14697" width="1.85546875" style="62" customWidth="1"/>
    <col min="14698" max="14701" width="0.85546875" style="62"/>
    <col min="14702" max="14702" width="14.5703125" style="62" customWidth="1"/>
    <col min="14703" max="14703" width="12.85546875" style="62" customWidth="1"/>
    <col min="14704" max="14704" width="13.28515625" style="62" customWidth="1"/>
    <col min="14705" max="14948" width="0.85546875" style="62"/>
    <col min="14949" max="14953" width="1.85546875" style="62" customWidth="1"/>
    <col min="14954" max="14957" width="0.85546875" style="62"/>
    <col min="14958" max="14958" width="14.5703125" style="62" customWidth="1"/>
    <col min="14959" max="14959" width="12.85546875" style="62" customWidth="1"/>
    <col min="14960" max="14960" width="13.28515625" style="62" customWidth="1"/>
    <col min="14961" max="15204" width="0.85546875" style="62"/>
    <col min="15205" max="15209" width="1.85546875" style="62" customWidth="1"/>
    <col min="15210" max="15213" width="0.85546875" style="62"/>
    <col min="15214" max="15214" width="14.5703125" style="62" customWidth="1"/>
    <col min="15215" max="15215" width="12.85546875" style="62" customWidth="1"/>
    <col min="15216" max="15216" width="13.28515625" style="62" customWidth="1"/>
    <col min="15217" max="15460" width="0.85546875" style="62"/>
    <col min="15461" max="15465" width="1.85546875" style="62" customWidth="1"/>
    <col min="15466" max="15469" width="0.85546875" style="62"/>
    <col min="15470" max="15470" width="14.5703125" style="62" customWidth="1"/>
    <col min="15471" max="15471" width="12.85546875" style="62" customWidth="1"/>
    <col min="15472" max="15472" width="13.28515625" style="62" customWidth="1"/>
    <col min="15473" max="15716" width="0.85546875" style="62"/>
    <col min="15717" max="15721" width="1.85546875" style="62" customWidth="1"/>
    <col min="15722" max="15725" width="0.85546875" style="62"/>
    <col min="15726" max="15726" width="14.5703125" style="62" customWidth="1"/>
    <col min="15727" max="15727" width="12.85546875" style="62" customWidth="1"/>
    <col min="15728" max="15728" width="13.28515625" style="62" customWidth="1"/>
    <col min="15729" max="15972" width="0.85546875" style="62"/>
    <col min="15973" max="15977" width="1.85546875" style="62" customWidth="1"/>
    <col min="15978" max="15981" width="0.85546875" style="62"/>
    <col min="15982" max="15982" width="14.5703125" style="62" customWidth="1"/>
    <col min="15983" max="15983" width="12.85546875" style="62" customWidth="1"/>
    <col min="15984" max="15984" width="13.28515625" style="62" customWidth="1"/>
    <col min="15985" max="16228" width="0.85546875" style="62"/>
    <col min="16229" max="16233" width="1.85546875" style="62" customWidth="1"/>
    <col min="16234" max="16237" width="0.85546875" style="62"/>
    <col min="16238" max="16238" width="14.5703125" style="62" customWidth="1"/>
    <col min="16239" max="16239" width="12.85546875" style="62" customWidth="1"/>
    <col min="16240" max="16240" width="13.28515625" style="62" customWidth="1"/>
    <col min="16241" max="16384" width="0.85546875" style="62"/>
  </cols>
  <sheetData>
    <row r="1" spans="1:116" ht="12" customHeight="1" x14ac:dyDescent="0.25">
      <c r="DF1" s="395" t="s">
        <v>568</v>
      </c>
      <c r="DG1" s="395"/>
      <c r="DH1" s="395"/>
    </row>
    <row r="2" spans="1:116" s="96" customFormat="1" ht="32.25" customHeight="1" x14ac:dyDescent="0.2">
      <c r="A2" s="422" t="s">
        <v>384</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c r="BY2" s="422"/>
      <c r="BZ2" s="422"/>
      <c r="CA2" s="422"/>
      <c r="CB2" s="422"/>
      <c r="CC2" s="422"/>
      <c r="CD2" s="422"/>
      <c r="CE2" s="422"/>
      <c r="CF2" s="422"/>
      <c r="CG2" s="422"/>
      <c r="CH2" s="422"/>
      <c r="CI2" s="422"/>
      <c r="CJ2" s="422"/>
      <c r="CK2" s="422"/>
      <c r="CL2" s="422"/>
      <c r="CM2" s="422"/>
      <c r="CN2" s="422"/>
      <c r="CO2" s="422"/>
      <c r="CP2" s="422"/>
      <c r="CQ2" s="422"/>
      <c r="CR2" s="422"/>
      <c r="CS2" s="422"/>
      <c r="CT2" s="422"/>
      <c r="CU2" s="422"/>
      <c r="CV2" s="422"/>
      <c r="CW2" s="422"/>
      <c r="CX2" s="422"/>
      <c r="CY2" s="422"/>
      <c r="CZ2" s="422"/>
      <c r="DA2" s="422"/>
      <c r="DB2" s="422"/>
      <c r="DC2" s="422"/>
      <c r="DD2" s="422"/>
      <c r="DE2" s="422"/>
      <c r="DF2" s="422"/>
      <c r="DG2" s="422"/>
      <c r="DH2" s="422"/>
    </row>
    <row r="3" spans="1:116" s="96" customFormat="1" ht="7.5" customHeight="1" x14ac:dyDescent="0.2">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row>
    <row r="4" spans="1:116" s="96" customFormat="1" ht="14.25" x14ac:dyDescent="0.2">
      <c r="A4" s="423" t="s">
        <v>352</v>
      </c>
      <c r="B4" s="423"/>
      <c r="C4" s="423"/>
      <c r="D4" s="423"/>
      <c r="E4" s="423"/>
      <c r="F4" s="423"/>
      <c r="G4" s="423"/>
      <c r="H4" s="423"/>
      <c r="I4" s="423"/>
      <c r="J4" s="423"/>
      <c r="K4" s="423"/>
      <c r="L4" s="423"/>
      <c r="M4" s="423"/>
      <c r="N4" s="423"/>
      <c r="O4" s="423"/>
      <c r="P4" s="423"/>
      <c r="Q4" s="423"/>
      <c r="R4" s="423"/>
      <c r="S4" s="423"/>
      <c r="T4" s="423"/>
      <c r="U4" s="423"/>
      <c r="V4" s="424">
        <v>119</v>
      </c>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row>
    <row r="5" spans="1:116" ht="10.5" customHeight="1" x14ac:dyDescent="0.25"/>
    <row r="6" spans="1:116" ht="29.25" customHeight="1" x14ac:dyDescent="0.25">
      <c r="A6" s="372" t="s">
        <v>353</v>
      </c>
      <c r="B6" s="373"/>
      <c r="C6" s="373"/>
      <c r="D6" s="374"/>
      <c r="E6" s="372" t="s">
        <v>385</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4"/>
      <c r="BU6" s="372" t="s">
        <v>386</v>
      </c>
      <c r="BV6" s="373"/>
      <c r="BW6" s="373"/>
      <c r="BX6" s="373"/>
      <c r="BY6" s="373"/>
      <c r="BZ6" s="373"/>
      <c r="CA6" s="373"/>
      <c r="CB6" s="373"/>
      <c r="CC6" s="373"/>
      <c r="CD6" s="373"/>
      <c r="CE6" s="373"/>
      <c r="CF6" s="373"/>
      <c r="CG6" s="373"/>
      <c r="CH6" s="373"/>
      <c r="CI6" s="373"/>
      <c r="CJ6" s="373"/>
      <c r="CK6" s="373"/>
      <c r="CL6" s="373"/>
      <c r="CM6" s="373"/>
      <c r="CN6" s="374"/>
      <c r="CO6" s="372" t="s">
        <v>387</v>
      </c>
      <c r="CP6" s="373"/>
      <c r="CQ6" s="373"/>
      <c r="CR6" s="373"/>
      <c r="CS6" s="373"/>
      <c r="CT6" s="373"/>
      <c r="CU6" s="373"/>
      <c r="CV6" s="373"/>
      <c r="CW6" s="373"/>
      <c r="CX6" s="373"/>
      <c r="CY6" s="373"/>
      <c r="CZ6" s="373"/>
      <c r="DA6" s="373"/>
      <c r="DB6" s="373"/>
      <c r="DC6" s="373"/>
      <c r="DD6" s="373"/>
      <c r="DE6" s="374"/>
      <c r="DF6" s="381" t="s">
        <v>360</v>
      </c>
      <c r="DG6" s="382"/>
      <c r="DH6" s="383"/>
    </row>
    <row r="7" spans="1:116" ht="101.25" x14ac:dyDescent="0.25">
      <c r="A7" s="378"/>
      <c r="B7" s="379"/>
      <c r="C7" s="379"/>
      <c r="D7" s="380"/>
      <c r="E7" s="378"/>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80"/>
      <c r="BU7" s="378"/>
      <c r="BV7" s="379"/>
      <c r="BW7" s="379"/>
      <c r="BX7" s="379"/>
      <c r="BY7" s="379"/>
      <c r="BZ7" s="379"/>
      <c r="CA7" s="379"/>
      <c r="CB7" s="379"/>
      <c r="CC7" s="379"/>
      <c r="CD7" s="379"/>
      <c r="CE7" s="379"/>
      <c r="CF7" s="379"/>
      <c r="CG7" s="379"/>
      <c r="CH7" s="379"/>
      <c r="CI7" s="379"/>
      <c r="CJ7" s="379"/>
      <c r="CK7" s="379"/>
      <c r="CL7" s="379"/>
      <c r="CM7" s="379"/>
      <c r="CN7" s="380"/>
      <c r="CO7" s="378"/>
      <c r="CP7" s="379"/>
      <c r="CQ7" s="379"/>
      <c r="CR7" s="379"/>
      <c r="CS7" s="379"/>
      <c r="CT7" s="379"/>
      <c r="CU7" s="379"/>
      <c r="CV7" s="379"/>
      <c r="CW7" s="379"/>
      <c r="CX7" s="379"/>
      <c r="CY7" s="379"/>
      <c r="CZ7" s="379"/>
      <c r="DA7" s="379"/>
      <c r="DB7" s="379"/>
      <c r="DC7" s="379"/>
      <c r="DD7" s="379"/>
      <c r="DE7" s="380"/>
      <c r="DF7" s="76" t="s">
        <v>362</v>
      </c>
      <c r="DG7" s="76" t="s">
        <v>363</v>
      </c>
      <c r="DH7" s="76" t="s">
        <v>364</v>
      </c>
    </row>
    <row r="8" spans="1:116" s="56" customFormat="1" ht="12.75" x14ac:dyDescent="0.2">
      <c r="A8" s="371">
        <v>1</v>
      </c>
      <c r="B8" s="371"/>
      <c r="C8" s="371"/>
      <c r="D8" s="371"/>
      <c r="E8" s="371">
        <v>2</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v>3</v>
      </c>
      <c r="BV8" s="371"/>
      <c r="BW8" s="371"/>
      <c r="BX8" s="371"/>
      <c r="BY8" s="371"/>
      <c r="BZ8" s="371"/>
      <c r="CA8" s="371"/>
      <c r="CB8" s="371"/>
      <c r="CC8" s="371"/>
      <c r="CD8" s="371"/>
      <c r="CE8" s="371"/>
      <c r="CF8" s="371"/>
      <c r="CG8" s="371"/>
      <c r="CH8" s="371"/>
      <c r="CI8" s="371"/>
      <c r="CJ8" s="371"/>
      <c r="CK8" s="371"/>
      <c r="CL8" s="371"/>
      <c r="CM8" s="371"/>
      <c r="CN8" s="371"/>
      <c r="CO8" s="371">
        <v>4</v>
      </c>
      <c r="CP8" s="371"/>
      <c r="CQ8" s="371"/>
      <c r="CR8" s="371"/>
      <c r="CS8" s="371"/>
      <c r="CT8" s="371"/>
      <c r="CU8" s="371"/>
      <c r="CV8" s="371"/>
      <c r="CW8" s="371"/>
      <c r="CX8" s="371"/>
      <c r="CY8" s="371"/>
      <c r="CZ8" s="371"/>
      <c r="DA8" s="371"/>
      <c r="DB8" s="371"/>
      <c r="DC8" s="371"/>
      <c r="DD8" s="371"/>
      <c r="DE8" s="371"/>
      <c r="DF8" s="80">
        <v>5</v>
      </c>
      <c r="DG8" s="80">
        <v>6</v>
      </c>
      <c r="DH8" s="80">
        <v>7</v>
      </c>
    </row>
    <row r="9" spans="1:116" ht="15" customHeight="1" x14ac:dyDescent="0.25">
      <c r="A9" s="369" t="s">
        <v>10</v>
      </c>
      <c r="B9" s="369"/>
      <c r="C9" s="369"/>
      <c r="D9" s="369"/>
      <c r="E9" s="99"/>
      <c r="F9" s="404" t="s">
        <v>388</v>
      </c>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5"/>
      <c r="BU9" s="398" t="s">
        <v>36</v>
      </c>
      <c r="BV9" s="399"/>
      <c r="BW9" s="399"/>
      <c r="BX9" s="399"/>
      <c r="BY9" s="399"/>
      <c r="BZ9" s="399"/>
      <c r="CA9" s="399"/>
      <c r="CB9" s="399"/>
      <c r="CC9" s="399"/>
      <c r="CD9" s="399"/>
      <c r="CE9" s="399"/>
      <c r="CF9" s="399"/>
      <c r="CG9" s="399"/>
      <c r="CH9" s="399"/>
      <c r="CI9" s="399"/>
      <c r="CJ9" s="399"/>
      <c r="CK9" s="399"/>
      <c r="CL9" s="399"/>
      <c r="CM9" s="399"/>
      <c r="CN9" s="400"/>
      <c r="CO9" s="365">
        <f>CO10+CO12</f>
        <v>1261986</v>
      </c>
      <c r="CP9" s="365"/>
      <c r="CQ9" s="365"/>
      <c r="CR9" s="365"/>
      <c r="CS9" s="365"/>
      <c r="CT9" s="365"/>
      <c r="CU9" s="365"/>
      <c r="CV9" s="365"/>
      <c r="CW9" s="365"/>
      <c r="CX9" s="365"/>
      <c r="CY9" s="365"/>
      <c r="CZ9" s="365"/>
      <c r="DA9" s="365"/>
      <c r="DB9" s="365"/>
      <c r="DC9" s="365"/>
      <c r="DD9" s="365"/>
      <c r="DE9" s="365"/>
      <c r="DF9" s="95">
        <f>DF10</f>
        <v>0</v>
      </c>
      <c r="DG9" s="95">
        <f>DG10</f>
        <v>0</v>
      </c>
      <c r="DH9" s="95">
        <f>DH10</f>
        <v>1261986</v>
      </c>
    </row>
    <row r="10" spans="1:116" s="56" customFormat="1" ht="12.75" x14ac:dyDescent="0.2">
      <c r="A10" s="408" t="s">
        <v>128</v>
      </c>
      <c r="B10" s="409"/>
      <c r="C10" s="409"/>
      <c r="D10" s="410"/>
      <c r="E10" s="83"/>
      <c r="F10" s="414" t="s">
        <v>298</v>
      </c>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5"/>
      <c r="BU10" s="416">
        <v>5736300</v>
      </c>
      <c r="BV10" s="417"/>
      <c r="BW10" s="417"/>
      <c r="BX10" s="417"/>
      <c r="BY10" s="417"/>
      <c r="BZ10" s="417"/>
      <c r="CA10" s="417"/>
      <c r="CB10" s="417"/>
      <c r="CC10" s="417"/>
      <c r="CD10" s="417"/>
      <c r="CE10" s="417"/>
      <c r="CF10" s="417"/>
      <c r="CG10" s="417"/>
      <c r="CH10" s="417"/>
      <c r="CI10" s="417"/>
      <c r="CJ10" s="417"/>
      <c r="CK10" s="417"/>
      <c r="CL10" s="417"/>
      <c r="CM10" s="417"/>
      <c r="CN10" s="418"/>
      <c r="CO10" s="365">
        <v>1261986</v>
      </c>
      <c r="CP10" s="365"/>
      <c r="CQ10" s="365"/>
      <c r="CR10" s="365"/>
      <c r="CS10" s="365"/>
      <c r="CT10" s="365"/>
      <c r="CU10" s="365"/>
      <c r="CV10" s="365"/>
      <c r="CW10" s="365"/>
      <c r="CX10" s="365"/>
      <c r="CY10" s="365"/>
      <c r="CZ10" s="365"/>
      <c r="DA10" s="365"/>
      <c r="DB10" s="365"/>
      <c r="DC10" s="365"/>
      <c r="DD10" s="365"/>
      <c r="DE10" s="365"/>
      <c r="DF10" s="365">
        <v>0</v>
      </c>
      <c r="DG10" s="365">
        <v>0</v>
      </c>
      <c r="DH10" s="365">
        <v>1261986</v>
      </c>
    </row>
    <row r="11" spans="1:116" s="56" customFormat="1" ht="12.75" x14ac:dyDescent="0.2">
      <c r="A11" s="411"/>
      <c r="B11" s="412"/>
      <c r="C11" s="412"/>
      <c r="D11" s="413"/>
      <c r="E11" s="84"/>
      <c r="F11" s="406" t="s">
        <v>389</v>
      </c>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7"/>
      <c r="BU11" s="419"/>
      <c r="BV11" s="420"/>
      <c r="BW11" s="420"/>
      <c r="BX11" s="420"/>
      <c r="BY11" s="420"/>
      <c r="BZ11" s="420"/>
      <c r="CA11" s="420"/>
      <c r="CB11" s="420"/>
      <c r="CC11" s="420"/>
      <c r="CD11" s="420"/>
      <c r="CE11" s="420"/>
      <c r="CF11" s="420"/>
      <c r="CG11" s="420"/>
      <c r="CH11" s="420"/>
      <c r="CI11" s="420"/>
      <c r="CJ11" s="420"/>
      <c r="CK11" s="420"/>
      <c r="CL11" s="420"/>
      <c r="CM11" s="420"/>
      <c r="CN11" s="421"/>
      <c r="CO11" s="365"/>
      <c r="CP11" s="365"/>
      <c r="CQ11" s="365"/>
      <c r="CR11" s="365"/>
      <c r="CS11" s="365"/>
      <c r="CT11" s="365"/>
      <c r="CU11" s="365"/>
      <c r="CV11" s="365"/>
      <c r="CW11" s="365"/>
      <c r="CX11" s="365"/>
      <c r="CY11" s="365"/>
      <c r="CZ11" s="365"/>
      <c r="DA11" s="365"/>
      <c r="DB11" s="365"/>
      <c r="DC11" s="365"/>
      <c r="DD11" s="365"/>
      <c r="DE11" s="365"/>
      <c r="DF11" s="365"/>
      <c r="DG11" s="365"/>
      <c r="DH11" s="365"/>
    </row>
    <row r="12" spans="1:116" s="56" customFormat="1" ht="13.5" customHeight="1" x14ac:dyDescent="0.2">
      <c r="A12" s="369" t="s">
        <v>130</v>
      </c>
      <c r="B12" s="369"/>
      <c r="C12" s="369"/>
      <c r="D12" s="369"/>
      <c r="E12" s="99"/>
      <c r="F12" s="402" t="s">
        <v>390</v>
      </c>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3"/>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88"/>
      <c r="DG12" s="88"/>
      <c r="DH12" s="88"/>
    </row>
    <row r="13" spans="1:116" s="56" customFormat="1" ht="26.25" customHeight="1" x14ac:dyDescent="0.2">
      <c r="A13" s="369" t="s">
        <v>132</v>
      </c>
      <c r="B13" s="369"/>
      <c r="C13" s="369"/>
      <c r="D13" s="369"/>
      <c r="E13" s="99"/>
      <c r="F13" s="402" t="s">
        <v>391</v>
      </c>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3"/>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88"/>
      <c r="DG13" s="88"/>
      <c r="DH13" s="88"/>
    </row>
    <row r="14" spans="1:116" s="56" customFormat="1" ht="26.25" customHeight="1" x14ac:dyDescent="0.2">
      <c r="A14" s="369" t="s">
        <v>11</v>
      </c>
      <c r="B14" s="369"/>
      <c r="C14" s="369"/>
      <c r="D14" s="369"/>
      <c r="E14" s="99"/>
      <c r="F14" s="404" t="s">
        <v>392</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5"/>
      <c r="BU14" s="398" t="s">
        <v>36</v>
      </c>
      <c r="BV14" s="399"/>
      <c r="BW14" s="399"/>
      <c r="BX14" s="399"/>
      <c r="BY14" s="399"/>
      <c r="BZ14" s="399"/>
      <c r="CA14" s="399"/>
      <c r="CB14" s="399"/>
      <c r="CC14" s="399"/>
      <c r="CD14" s="399"/>
      <c r="CE14" s="399"/>
      <c r="CF14" s="399"/>
      <c r="CG14" s="399"/>
      <c r="CH14" s="399"/>
      <c r="CI14" s="399"/>
      <c r="CJ14" s="399"/>
      <c r="CK14" s="399"/>
      <c r="CL14" s="399"/>
      <c r="CM14" s="399"/>
      <c r="CN14" s="400"/>
      <c r="CO14" s="365">
        <f>CO15+CO18</f>
        <v>177825</v>
      </c>
      <c r="CP14" s="365"/>
      <c r="CQ14" s="365"/>
      <c r="CR14" s="365"/>
      <c r="CS14" s="365"/>
      <c r="CT14" s="365"/>
      <c r="CU14" s="365"/>
      <c r="CV14" s="365"/>
      <c r="CW14" s="365"/>
      <c r="CX14" s="365"/>
      <c r="CY14" s="365"/>
      <c r="CZ14" s="365"/>
      <c r="DA14" s="365"/>
      <c r="DB14" s="365"/>
      <c r="DC14" s="365"/>
      <c r="DD14" s="365"/>
      <c r="DE14" s="365"/>
      <c r="DF14" s="88">
        <f>DF15+DF18</f>
        <v>0</v>
      </c>
      <c r="DG14" s="88">
        <f>DG15+DG18</f>
        <v>0</v>
      </c>
      <c r="DH14" s="88">
        <f>DH15+DH18</f>
        <v>177825</v>
      </c>
      <c r="DL14" s="106"/>
    </row>
    <row r="15" spans="1:116" s="56" customFormat="1" ht="12.75" x14ac:dyDescent="0.2">
      <c r="A15" s="408" t="s">
        <v>393</v>
      </c>
      <c r="B15" s="409"/>
      <c r="C15" s="409"/>
      <c r="D15" s="410"/>
      <c r="E15" s="83"/>
      <c r="F15" s="414" t="s">
        <v>298</v>
      </c>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5"/>
      <c r="BU15" s="416">
        <f>BU10</f>
        <v>5736300</v>
      </c>
      <c r="BV15" s="417"/>
      <c r="BW15" s="417"/>
      <c r="BX15" s="417"/>
      <c r="BY15" s="417"/>
      <c r="BZ15" s="417"/>
      <c r="CA15" s="417"/>
      <c r="CB15" s="417"/>
      <c r="CC15" s="417"/>
      <c r="CD15" s="417"/>
      <c r="CE15" s="417"/>
      <c r="CF15" s="417"/>
      <c r="CG15" s="417"/>
      <c r="CH15" s="417"/>
      <c r="CI15" s="417"/>
      <c r="CJ15" s="417"/>
      <c r="CK15" s="417"/>
      <c r="CL15" s="417"/>
      <c r="CM15" s="417"/>
      <c r="CN15" s="418"/>
      <c r="CO15" s="365">
        <v>166353</v>
      </c>
      <c r="CP15" s="365"/>
      <c r="CQ15" s="365"/>
      <c r="CR15" s="365"/>
      <c r="CS15" s="365"/>
      <c r="CT15" s="365"/>
      <c r="CU15" s="365"/>
      <c r="CV15" s="365"/>
      <c r="CW15" s="365"/>
      <c r="CX15" s="365"/>
      <c r="CY15" s="365"/>
      <c r="CZ15" s="365"/>
      <c r="DA15" s="365"/>
      <c r="DB15" s="365"/>
      <c r="DC15" s="365"/>
      <c r="DD15" s="365"/>
      <c r="DE15" s="365"/>
      <c r="DF15" s="365">
        <v>0</v>
      </c>
      <c r="DG15" s="365">
        <v>0</v>
      </c>
      <c r="DH15" s="365">
        <f>CO15-DF15</f>
        <v>166353</v>
      </c>
    </row>
    <row r="16" spans="1:116" s="56" customFormat="1" ht="25.5" customHeight="1" x14ac:dyDescent="0.2">
      <c r="A16" s="411"/>
      <c r="B16" s="412"/>
      <c r="C16" s="412"/>
      <c r="D16" s="413"/>
      <c r="E16" s="84"/>
      <c r="F16" s="406" t="s">
        <v>394</v>
      </c>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7"/>
      <c r="BU16" s="419"/>
      <c r="BV16" s="420"/>
      <c r="BW16" s="420"/>
      <c r="BX16" s="420"/>
      <c r="BY16" s="420"/>
      <c r="BZ16" s="420"/>
      <c r="CA16" s="420"/>
      <c r="CB16" s="420"/>
      <c r="CC16" s="420"/>
      <c r="CD16" s="420"/>
      <c r="CE16" s="420"/>
      <c r="CF16" s="420"/>
      <c r="CG16" s="420"/>
      <c r="CH16" s="420"/>
      <c r="CI16" s="420"/>
      <c r="CJ16" s="420"/>
      <c r="CK16" s="420"/>
      <c r="CL16" s="420"/>
      <c r="CM16" s="420"/>
      <c r="CN16" s="421"/>
      <c r="CO16" s="365"/>
      <c r="CP16" s="365"/>
      <c r="CQ16" s="365"/>
      <c r="CR16" s="365"/>
      <c r="CS16" s="365"/>
      <c r="CT16" s="365"/>
      <c r="CU16" s="365"/>
      <c r="CV16" s="365"/>
      <c r="CW16" s="365"/>
      <c r="CX16" s="365"/>
      <c r="CY16" s="365"/>
      <c r="CZ16" s="365"/>
      <c r="DA16" s="365"/>
      <c r="DB16" s="365"/>
      <c r="DC16" s="365"/>
      <c r="DD16" s="365"/>
      <c r="DE16" s="365"/>
      <c r="DF16" s="365"/>
      <c r="DG16" s="365"/>
      <c r="DH16" s="365"/>
      <c r="DL16" s="106"/>
    </row>
    <row r="17" spans="1:116" s="56" customFormat="1" ht="26.25" customHeight="1" x14ac:dyDescent="0.2">
      <c r="A17" s="369" t="s">
        <v>395</v>
      </c>
      <c r="B17" s="369"/>
      <c r="C17" s="369"/>
      <c r="D17" s="369"/>
      <c r="E17" s="99"/>
      <c r="F17" s="402" t="s">
        <v>396</v>
      </c>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3"/>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88"/>
      <c r="DG17" s="88"/>
      <c r="DH17" s="88"/>
    </row>
    <row r="18" spans="1:116" s="56" customFormat="1" ht="27" customHeight="1" x14ac:dyDescent="0.2">
      <c r="A18" s="369" t="s">
        <v>397</v>
      </c>
      <c r="B18" s="369"/>
      <c r="C18" s="369"/>
      <c r="D18" s="369"/>
      <c r="E18" s="99"/>
      <c r="F18" s="402" t="s">
        <v>398</v>
      </c>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3"/>
      <c r="BU18" s="365">
        <f>BU10</f>
        <v>5736300</v>
      </c>
      <c r="BV18" s="365"/>
      <c r="BW18" s="365"/>
      <c r="BX18" s="365"/>
      <c r="BY18" s="365"/>
      <c r="BZ18" s="365"/>
      <c r="CA18" s="365"/>
      <c r="CB18" s="365"/>
      <c r="CC18" s="365"/>
      <c r="CD18" s="365"/>
      <c r="CE18" s="365"/>
      <c r="CF18" s="365"/>
      <c r="CG18" s="365"/>
      <c r="CH18" s="365"/>
      <c r="CI18" s="365"/>
      <c r="CJ18" s="365"/>
      <c r="CK18" s="365"/>
      <c r="CL18" s="365"/>
      <c r="CM18" s="365"/>
      <c r="CN18" s="365"/>
      <c r="CO18" s="365">
        <v>11472</v>
      </c>
      <c r="CP18" s="365"/>
      <c r="CQ18" s="365"/>
      <c r="CR18" s="365"/>
      <c r="CS18" s="365"/>
      <c r="CT18" s="365"/>
      <c r="CU18" s="365"/>
      <c r="CV18" s="365"/>
      <c r="CW18" s="365"/>
      <c r="CX18" s="365"/>
      <c r="CY18" s="365"/>
      <c r="CZ18" s="365"/>
      <c r="DA18" s="365"/>
      <c r="DB18" s="365"/>
      <c r="DC18" s="365"/>
      <c r="DD18" s="365"/>
      <c r="DE18" s="365"/>
      <c r="DF18" s="88">
        <v>0</v>
      </c>
      <c r="DG18" s="88">
        <v>0</v>
      </c>
      <c r="DH18" s="88">
        <f>CO18-DF18</f>
        <v>11472</v>
      </c>
      <c r="DL18" s="106"/>
    </row>
    <row r="19" spans="1:116" s="56" customFormat="1" ht="27" customHeight="1" x14ac:dyDescent="0.2">
      <c r="A19" s="369" t="s">
        <v>399</v>
      </c>
      <c r="B19" s="369"/>
      <c r="C19" s="369"/>
      <c r="D19" s="369"/>
      <c r="E19" s="99"/>
      <c r="F19" s="402" t="s">
        <v>400</v>
      </c>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3"/>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88"/>
      <c r="DG19" s="88"/>
      <c r="DH19" s="88"/>
    </row>
    <row r="20" spans="1:116" s="56" customFormat="1" ht="27" customHeight="1" x14ac:dyDescent="0.2">
      <c r="A20" s="369" t="s">
        <v>401</v>
      </c>
      <c r="B20" s="369"/>
      <c r="C20" s="369"/>
      <c r="D20" s="369"/>
      <c r="E20" s="99"/>
      <c r="F20" s="402" t="s">
        <v>400</v>
      </c>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3"/>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88"/>
      <c r="DG20" s="88"/>
      <c r="DH20" s="88"/>
    </row>
    <row r="21" spans="1:116" s="56" customFormat="1" ht="26.25" customHeight="1" x14ac:dyDescent="0.2">
      <c r="A21" s="369" t="s">
        <v>12</v>
      </c>
      <c r="B21" s="369"/>
      <c r="C21" s="369"/>
      <c r="D21" s="369"/>
      <c r="E21" s="99"/>
      <c r="F21" s="404" t="s">
        <v>402</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5"/>
      <c r="BU21" s="365">
        <f>BU10</f>
        <v>5736300</v>
      </c>
      <c r="BV21" s="365"/>
      <c r="BW21" s="365"/>
      <c r="BX21" s="365"/>
      <c r="BY21" s="365"/>
      <c r="BZ21" s="365"/>
      <c r="CA21" s="365"/>
      <c r="CB21" s="365"/>
      <c r="CC21" s="365"/>
      <c r="CD21" s="365"/>
      <c r="CE21" s="365"/>
      <c r="CF21" s="365"/>
      <c r="CG21" s="365"/>
      <c r="CH21" s="365"/>
      <c r="CI21" s="365"/>
      <c r="CJ21" s="365"/>
      <c r="CK21" s="365"/>
      <c r="CL21" s="365"/>
      <c r="CM21" s="365"/>
      <c r="CN21" s="365"/>
      <c r="CO21" s="365">
        <v>292551</v>
      </c>
      <c r="CP21" s="365"/>
      <c r="CQ21" s="365"/>
      <c r="CR21" s="365"/>
      <c r="CS21" s="365"/>
      <c r="CT21" s="365"/>
      <c r="CU21" s="365"/>
      <c r="CV21" s="365"/>
      <c r="CW21" s="365"/>
      <c r="CX21" s="365"/>
      <c r="CY21" s="365"/>
      <c r="CZ21" s="365"/>
      <c r="DA21" s="365"/>
      <c r="DB21" s="365"/>
      <c r="DC21" s="365"/>
      <c r="DD21" s="365"/>
      <c r="DE21" s="365"/>
      <c r="DF21" s="88">
        <v>0</v>
      </c>
      <c r="DG21" s="88">
        <v>0</v>
      </c>
      <c r="DH21" s="88">
        <f>CO21-DF21</f>
        <v>292551</v>
      </c>
    </row>
    <row r="22" spans="1:116" s="56" customFormat="1" ht="13.5" customHeight="1" x14ac:dyDescent="0.2">
      <c r="A22" s="369"/>
      <c r="B22" s="369"/>
      <c r="C22" s="369"/>
      <c r="D22" s="369"/>
      <c r="E22" s="366" t="s">
        <v>371</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8"/>
      <c r="BU22" s="398" t="s">
        <v>36</v>
      </c>
      <c r="BV22" s="399"/>
      <c r="BW22" s="399"/>
      <c r="BX22" s="399"/>
      <c r="BY22" s="399"/>
      <c r="BZ22" s="399"/>
      <c r="CA22" s="399"/>
      <c r="CB22" s="399"/>
      <c r="CC22" s="399"/>
      <c r="CD22" s="399"/>
      <c r="CE22" s="399"/>
      <c r="CF22" s="399"/>
      <c r="CG22" s="399"/>
      <c r="CH22" s="399"/>
      <c r="CI22" s="399"/>
      <c r="CJ22" s="399"/>
      <c r="CK22" s="399"/>
      <c r="CL22" s="399"/>
      <c r="CM22" s="399"/>
      <c r="CN22" s="400"/>
      <c r="CO22" s="365">
        <f>CO9+CO14+CO21</f>
        <v>1732362</v>
      </c>
      <c r="CP22" s="365"/>
      <c r="CQ22" s="365"/>
      <c r="CR22" s="365"/>
      <c r="CS22" s="365"/>
      <c r="CT22" s="365"/>
      <c r="CU22" s="365"/>
      <c r="CV22" s="365"/>
      <c r="CW22" s="365"/>
      <c r="CX22" s="365"/>
      <c r="CY22" s="365"/>
      <c r="CZ22" s="365"/>
      <c r="DA22" s="365"/>
      <c r="DB22" s="365"/>
      <c r="DC22" s="365"/>
      <c r="DD22" s="365"/>
      <c r="DE22" s="365"/>
      <c r="DF22" s="85">
        <f>DF9+DF14+DF21</f>
        <v>0</v>
      </c>
      <c r="DG22" s="88">
        <f t="shared" ref="DG22:DH22" si="0">DG9+DG14+DG21</f>
        <v>0</v>
      </c>
      <c r="DH22" s="85">
        <f t="shared" si="0"/>
        <v>1732362</v>
      </c>
      <c r="DL22" s="106"/>
    </row>
    <row r="23" spans="1:116" ht="3" customHeight="1" x14ac:dyDescent="0.25"/>
    <row r="24" spans="1:116" s="52" customFormat="1" ht="21.75" customHeight="1" x14ac:dyDescent="0.2">
      <c r="A24" s="401" t="s">
        <v>403</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c r="CU24" s="401"/>
      <c r="CV24" s="401"/>
      <c r="CW24" s="401"/>
      <c r="CX24" s="401"/>
      <c r="CY24" s="401"/>
      <c r="CZ24" s="401"/>
      <c r="DA24" s="401"/>
      <c r="DB24" s="401"/>
      <c r="DC24" s="401"/>
      <c r="DD24" s="401"/>
      <c r="DE24" s="401"/>
      <c r="DF24" s="401"/>
      <c r="DG24" s="401"/>
      <c r="DH24" s="401"/>
    </row>
  </sheetData>
  <mergeCells count="70">
    <mergeCell ref="DF1:DH1"/>
    <mergeCell ref="A2:DH2"/>
    <mergeCell ref="A4:U4"/>
    <mergeCell ref="V4:AS4"/>
    <mergeCell ref="A6:D7"/>
    <mergeCell ref="E6:BT7"/>
    <mergeCell ref="BU6:CN7"/>
    <mergeCell ref="CO6:DE7"/>
    <mergeCell ref="DF6:DH6"/>
    <mergeCell ref="A8:D8"/>
    <mergeCell ref="E8:BT8"/>
    <mergeCell ref="BU8:CN8"/>
    <mergeCell ref="CO8:DE8"/>
    <mergeCell ref="A9:D9"/>
    <mergeCell ref="F9:BT9"/>
    <mergeCell ref="BU9:CN9"/>
    <mergeCell ref="CO9:DE9"/>
    <mergeCell ref="DH10:DH11"/>
    <mergeCell ref="F11:BT11"/>
    <mergeCell ref="A12:D12"/>
    <mergeCell ref="F12:BT12"/>
    <mergeCell ref="BU12:CN12"/>
    <mergeCell ref="CO12:DE12"/>
    <mergeCell ref="A10:D11"/>
    <mergeCell ref="F10:BT10"/>
    <mergeCell ref="BU10:CN11"/>
    <mergeCell ref="CO10:DE11"/>
    <mergeCell ref="DF10:DF11"/>
    <mergeCell ref="DG10:DG11"/>
    <mergeCell ref="A13:D13"/>
    <mergeCell ref="F13:BT13"/>
    <mergeCell ref="BU13:CN13"/>
    <mergeCell ref="CO13:DE13"/>
    <mergeCell ref="A14:D14"/>
    <mergeCell ref="F14:BT14"/>
    <mergeCell ref="BU14:CN14"/>
    <mergeCell ref="CO14:DE14"/>
    <mergeCell ref="DH15:DH16"/>
    <mergeCell ref="F16:BT16"/>
    <mergeCell ref="A17:D17"/>
    <mergeCell ref="F17:BT17"/>
    <mergeCell ref="BU17:CN17"/>
    <mergeCell ref="CO17:DE17"/>
    <mergeCell ref="A15:D16"/>
    <mergeCell ref="F15:BT15"/>
    <mergeCell ref="BU15:CN16"/>
    <mergeCell ref="CO15:DE16"/>
    <mergeCell ref="DF15:DF16"/>
    <mergeCell ref="DG15:DG16"/>
    <mergeCell ref="A18:D18"/>
    <mergeCell ref="F18:BT18"/>
    <mergeCell ref="BU18:CN18"/>
    <mergeCell ref="CO18:DE18"/>
    <mergeCell ref="A19:D19"/>
    <mergeCell ref="F19:BT19"/>
    <mergeCell ref="BU19:CN19"/>
    <mergeCell ref="CO19:DE19"/>
    <mergeCell ref="A20:D20"/>
    <mergeCell ref="F20:BT20"/>
    <mergeCell ref="BU20:CN20"/>
    <mergeCell ref="CO20:DE20"/>
    <mergeCell ref="A21:D21"/>
    <mergeCell ref="F21:BT21"/>
    <mergeCell ref="BU21:CN21"/>
    <mergeCell ref="CO21:DE21"/>
    <mergeCell ref="A22:D22"/>
    <mergeCell ref="E22:BT22"/>
    <mergeCell ref="BU22:CN22"/>
    <mergeCell ref="CO22:DE22"/>
    <mergeCell ref="A24:DH24"/>
  </mergeCells>
  <pageMargins left="0.78740157480314965" right="0.78740157480314965" top="1.1811023622047245" bottom="0.39370078740157483" header="0" footer="0"/>
  <pageSetup paperSize="9" scale="92" fitToHeight="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A979-78BD-45A3-ADB7-CF192DBC6134}">
  <dimension ref="A1:DP38"/>
  <sheetViews>
    <sheetView view="pageBreakPreview" zoomScaleNormal="100" zoomScaleSheetLayoutView="100" workbookViewId="0">
      <selection activeCell="DN13" sqref="DN13"/>
    </sheetView>
  </sheetViews>
  <sheetFormatPr defaultColWidth="0.85546875" defaultRowHeight="12" customHeight="1" x14ac:dyDescent="0.25"/>
  <cols>
    <col min="1" max="108" width="0.85546875" style="62"/>
    <col min="109" max="109" width="0.28515625" style="62" customWidth="1"/>
    <col min="110" max="112" width="0.85546875" style="62" hidden="1" customWidth="1"/>
    <col min="113" max="113" width="1.85546875" style="62" hidden="1" customWidth="1"/>
    <col min="114" max="117" width="0.85546875" style="62" hidden="1" customWidth="1"/>
    <col min="118" max="118" width="14.5703125" style="62" customWidth="1"/>
    <col min="119" max="119" width="12.85546875" style="62" customWidth="1"/>
    <col min="120" max="120" width="13.28515625" style="62" customWidth="1"/>
    <col min="121" max="16384" width="0.85546875" style="62"/>
  </cols>
  <sheetData>
    <row r="1" spans="1:120" ht="12" customHeight="1" x14ac:dyDescent="0.25">
      <c r="DN1" s="395" t="s">
        <v>568</v>
      </c>
      <c r="DO1" s="395"/>
      <c r="DP1" s="395"/>
    </row>
    <row r="2" spans="1:120" s="96" customFormat="1" ht="23.25" customHeight="1" x14ac:dyDescent="0.2">
      <c r="A2" s="397" t="s">
        <v>404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row>
    <row r="3" spans="1:120" ht="6" customHeight="1" x14ac:dyDescent="0.25"/>
    <row r="4" spans="1:120" s="96" customFormat="1" ht="14.25" x14ac:dyDescent="0.2">
      <c r="A4" s="96" t="s">
        <v>405</v>
      </c>
      <c r="V4" s="428" t="s">
        <v>89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row>
    <row r="5" spans="1:120" ht="10.5" customHeight="1" x14ac:dyDescent="0.25"/>
    <row r="6" spans="1:120" s="90" customFormat="1" ht="31.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4"/>
      <c r="AS6" s="372" t="s">
        <v>407</v>
      </c>
      <c r="AT6" s="373"/>
      <c r="AU6" s="373"/>
      <c r="AV6" s="373"/>
      <c r="AW6" s="373"/>
      <c r="AX6" s="373"/>
      <c r="AY6" s="373"/>
      <c r="AZ6" s="373"/>
      <c r="BA6" s="373"/>
      <c r="BB6" s="373"/>
      <c r="BC6" s="373"/>
      <c r="BD6" s="373"/>
      <c r="BE6" s="373"/>
      <c r="BF6" s="373"/>
      <c r="BG6" s="373"/>
      <c r="BH6" s="373"/>
      <c r="BI6" s="373"/>
      <c r="BJ6" s="374"/>
      <c r="BK6" s="372" t="s">
        <v>408</v>
      </c>
      <c r="BL6" s="373"/>
      <c r="BM6" s="373"/>
      <c r="BN6" s="373"/>
      <c r="BO6" s="373"/>
      <c r="BP6" s="373"/>
      <c r="BQ6" s="373"/>
      <c r="BR6" s="373"/>
      <c r="BS6" s="374"/>
      <c r="BT6" s="372" t="s">
        <v>414</v>
      </c>
      <c r="BU6" s="373"/>
      <c r="BV6" s="373"/>
      <c r="BW6" s="373"/>
      <c r="BX6" s="373"/>
      <c r="BY6" s="373"/>
      <c r="BZ6" s="373"/>
      <c r="CA6" s="374"/>
      <c r="CB6" s="372" t="s">
        <v>410</v>
      </c>
      <c r="CC6" s="373"/>
      <c r="CD6" s="373"/>
      <c r="CE6" s="373"/>
      <c r="CF6" s="373"/>
      <c r="CG6" s="373"/>
      <c r="CH6" s="373"/>
      <c r="CI6" s="373"/>
      <c r="CJ6" s="373"/>
      <c r="CK6" s="373"/>
      <c r="CL6" s="373"/>
      <c r="CM6" s="373"/>
      <c r="CN6" s="373"/>
      <c r="CO6" s="373"/>
      <c r="CP6" s="373"/>
      <c r="CQ6" s="373"/>
      <c r="CR6" s="373"/>
      <c r="CS6" s="373"/>
      <c r="CT6" s="374"/>
      <c r="CU6" s="372" t="s">
        <v>411</v>
      </c>
      <c r="CV6" s="373"/>
      <c r="CW6" s="373"/>
      <c r="CX6" s="373"/>
      <c r="CY6" s="373"/>
      <c r="CZ6" s="373"/>
      <c r="DA6" s="373"/>
      <c r="DB6" s="373"/>
      <c r="DC6" s="373"/>
      <c r="DD6" s="373"/>
      <c r="DE6" s="373"/>
      <c r="DF6" s="373"/>
      <c r="DG6" s="373"/>
      <c r="DH6" s="373"/>
      <c r="DI6" s="373"/>
      <c r="DJ6" s="373"/>
      <c r="DK6" s="373"/>
      <c r="DL6" s="373"/>
      <c r="DM6" s="374"/>
      <c r="DN6" s="381" t="s">
        <v>360</v>
      </c>
      <c r="DO6" s="382"/>
      <c r="DP6" s="383"/>
    </row>
    <row r="7" spans="1:120" s="90" customFormat="1" ht="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80"/>
      <c r="AS7" s="378"/>
      <c r="AT7" s="379"/>
      <c r="AU7" s="379"/>
      <c r="AV7" s="379"/>
      <c r="AW7" s="379"/>
      <c r="AX7" s="379"/>
      <c r="AY7" s="379"/>
      <c r="AZ7" s="379"/>
      <c r="BA7" s="379"/>
      <c r="BB7" s="379"/>
      <c r="BC7" s="379"/>
      <c r="BD7" s="379"/>
      <c r="BE7" s="379"/>
      <c r="BF7" s="379"/>
      <c r="BG7" s="379"/>
      <c r="BH7" s="379"/>
      <c r="BI7" s="379"/>
      <c r="BJ7" s="380"/>
      <c r="BK7" s="378"/>
      <c r="BL7" s="379"/>
      <c r="BM7" s="379"/>
      <c r="BN7" s="379"/>
      <c r="BO7" s="379"/>
      <c r="BP7" s="379"/>
      <c r="BQ7" s="379"/>
      <c r="BR7" s="379"/>
      <c r="BS7" s="380"/>
      <c r="BT7" s="378"/>
      <c r="BU7" s="379"/>
      <c r="BV7" s="379"/>
      <c r="BW7" s="379"/>
      <c r="BX7" s="379"/>
      <c r="BY7" s="379"/>
      <c r="BZ7" s="379"/>
      <c r="CA7" s="380"/>
      <c r="CB7" s="378"/>
      <c r="CC7" s="379"/>
      <c r="CD7" s="379"/>
      <c r="CE7" s="379"/>
      <c r="CF7" s="379"/>
      <c r="CG7" s="379"/>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79"/>
      <c r="DK7" s="379"/>
      <c r="DL7" s="379"/>
      <c r="DM7" s="380"/>
      <c r="DN7" s="76" t="s">
        <v>362</v>
      </c>
      <c r="DO7" s="76" t="s">
        <v>363</v>
      </c>
      <c r="DP7" s="76" t="s">
        <v>415</v>
      </c>
    </row>
    <row r="8" spans="1:120" s="70" customFormat="1" ht="12.75" x14ac:dyDescent="0.2">
      <c r="A8" s="371">
        <v>1</v>
      </c>
      <c r="B8" s="371"/>
      <c r="C8" s="371"/>
      <c r="D8" s="371"/>
      <c r="E8" s="425"/>
      <c r="F8" s="371">
        <v>2</v>
      </c>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v>3</v>
      </c>
      <c r="AT8" s="371"/>
      <c r="AU8" s="371"/>
      <c r="AV8" s="371"/>
      <c r="AW8" s="371"/>
      <c r="AX8" s="371"/>
      <c r="AY8" s="371"/>
      <c r="AZ8" s="371"/>
      <c r="BA8" s="371"/>
      <c r="BB8" s="371"/>
      <c r="BC8" s="371"/>
      <c r="BD8" s="371"/>
      <c r="BE8" s="371"/>
      <c r="BF8" s="371"/>
      <c r="BG8" s="371"/>
      <c r="BH8" s="371"/>
      <c r="BI8" s="371"/>
      <c r="BJ8" s="371"/>
      <c r="BK8" s="371">
        <v>4</v>
      </c>
      <c r="BL8" s="371"/>
      <c r="BM8" s="371"/>
      <c r="BN8" s="371"/>
      <c r="BO8" s="371"/>
      <c r="BP8" s="371"/>
      <c r="BQ8" s="371"/>
      <c r="BR8" s="371"/>
      <c r="BS8" s="371"/>
      <c r="BT8" s="371">
        <v>5</v>
      </c>
      <c r="BU8" s="371"/>
      <c r="BV8" s="371"/>
      <c r="BW8" s="371"/>
      <c r="BX8" s="371"/>
      <c r="BY8" s="371"/>
      <c r="BZ8" s="371"/>
      <c r="CA8" s="371"/>
      <c r="CB8" s="425">
        <v>6</v>
      </c>
      <c r="CC8" s="426"/>
      <c r="CD8" s="426"/>
      <c r="CE8" s="426"/>
      <c r="CF8" s="426"/>
      <c r="CG8" s="426"/>
      <c r="CH8" s="426"/>
      <c r="CI8" s="426"/>
      <c r="CJ8" s="426"/>
      <c r="CK8" s="426"/>
      <c r="CL8" s="426"/>
      <c r="CM8" s="426"/>
      <c r="CN8" s="426"/>
      <c r="CO8" s="426"/>
      <c r="CP8" s="426"/>
      <c r="CQ8" s="426"/>
      <c r="CR8" s="426"/>
      <c r="CS8" s="426"/>
      <c r="CT8" s="427"/>
      <c r="CU8" s="371">
        <v>7</v>
      </c>
      <c r="CV8" s="371"/>
      <c r="CW8" s="371"/>
      <c r="CX8" s="371"/>
      <c r="CY8" s="371"/>
      <c r="CZ8" s="371"/>
      <c r="DA8" s="371"/>
      <c r="DB8" s="371"/>
      <c r="DC8" s="371"/>
      <c r="DD8" s="371"/>
      <c r="DE8" s="371"/>
      <c r="DF8" s="371"/>
      <c r="DG8" s="371"/>
      <c r="DH8" s="371"/>
      <c r="DI8" s="371"/>
      <c r="DJ8" s="371"/>
      <c r="DK8" s="371"/>
      <c r="DL8" s="371"/>
      <c r="DM8" s="371"/>
      <c r="DN8" s="89" t="s">
        <v>412</v>
      </c>
      <c r="DO8" s="89">
        <v>9</v>
      </c>
      <c r="DP8" s="89" t="s">
        <v>413</v>
      </c>
    </row>
    <row r="9" spans="1:120" s="72" customFormat="1" ht="15" customHeight="1" x14ac:dyDescent="0.2">
      <c r="A9" s="432" t="s">
        <v>10</v>
      </c>
      <c r="B9" s="432"/>
      <c r="C9" s="432"/>
      <c r="D9" s="432"/>
      <c r="E9" s="433"/>
      <c r="F9" s="434" t="s">
        <v>416</v>
      </c>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1"/>
      <c r="AT9" s="431"/>
      <c r="AU9" s="431"/>
      <c r="AV9" s="431"/>
      <c r="AW9" s="431"/>
      <c r="AX9" s="431"/>
      <c r="AY9" s="431"/>
      <c r="AZ9" s="431"/>
      <c r="BA9" s="431"/>
      <c r="BB9" s="431"/>
      <c r="BC9" s="431"/>
      <c r="BD9" s="431"/>
      <c r="BE9" s="431"/>
      <c r="BF9" s="431"/>
      <c r="BG9" s="431"/>
      <c r="BH9" s="431"/>
      <c r="BI9" s="431"/>
      <c r="BJ9" s="431"/>
      <c r="BK9" s="365"/>
      <c r="BL9" s="365"/>
      <c r="BM9" s="365"/>
      <c r="BN9" s="365"/>
      <c r="BO9" s="365"/>
      <c r="BP9" s="365"/>
      <c r="BQ9" s="365"/>
      <c r="BR9" s="365"/>
      <c r="BS9" s="365"/>
      <c r="BT9" s="365"/>
      <c r="BU9" s="365"/>
      <c r="BV9" s="365"/>
      <c r="BW9" s="365"/>
      <c r="BX9" s="365"/>
      <c r="BY9" s="365"/>
      <c r="BZ9" s="365"/>
      <c r="CA9" s="365"/>
      <c r="CB9" s="435">
        <f>CB10+CB11+CB12+CB13</f>
        <v>184108</v>
      </c>
      <c r="CC9" s="436"/>
      <c r="CD9" s="436"/>
      <c r="CE9" s="436"/>
      <c r="CF9" s="436"/>
      <c r="CG9" s="436"/>
      <c r="CH9" s="436"/>
      <c r="CI9" s="436"/>
      <c r="CJ9" s="436"/>
      <c r="CK9" s="436"/>
      <c r="CL9" s="436"/>
      <c r="CM9" s="436"/>
      <c r="CN9" s="436"/>
      <c r="CO9" s="436"/>
      <c r="CP9" s="436"/>
      <c r="CQ9" s="436"/>
      <c r="CR9" s="436"/>
      <c r="CS9" s="436"/>
      <c r="CT9" s="437"/>
      <c r="CU9" s="429"/>
      <c r="CV9" s="429"/>
      <c r="CW9" s="429"/>
      <c r="CX9" s="429"/>
      <c r="CY9" s="429"/>
      <c r="CZ9" s="429"/>
      <c r="DA9" s="429"/>
      <c r="DB9" s="429"/>
      <c r="DC9" s="429"/>
      <c r="DD9" s="429"/>
      <c r="DE9" s="429"/>
      <c r="DF9" s="429"/>
      <c r="DG9" s="429"/>
      <c r="DH9" s="429"/>
      <c r="DI9" s="429"/>
      <c r="DJ9" s="429"/>
      <c r="DK9" s="429"/>
      <c r="DL9" s="429"/>
      <c r="DM9" s="429"/>
      <c r="DN9" s="98">
        <f>SUM(DN10:DN13)</f>
        <v>0</v>
      </c>
      <c r="DO9" s="98">
        <f t="shared" ref="DO9:DP9" si="0">SUM(DO10:DO13)</f>
        <v>0</v>
      </c>
      <c r="DP9" s="98">
        <f t="shared" si="0"/>
        <v>184108</v>
      </c>
    </row>
    <row r="10" spans="1:120" s="72" customFormat="1" ht="15" customHeight="1" x14ac:dyDescent="0.2">
      <c r="A10" s="369" t="s">
        <v>128</v>
      </c>
      <c r="B10" s="369"/>
      <c r="C10" s="369"/>
      <c r="D10" s="369"/>
      <c r="E10" s="430"/>
      <c r="F10" s="386" t="s">
        <v>569</v>
      </c>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431">
        <v>76710933</v>
      </c>
      <c r="AT10" s="431"/>
      <c r="AU10" s="431"/>
      <c r="AV10" s="431"/>
      <c r="AW10" s="431"/>
      <c r="AX10" s="431"/>
      <c r="AY10" s="431"/>
      <c r="AZ10" s="431"/>
      <c r="BA10" s="431"/>
      <c r="BB10" s="431"/>
      <c r="BC10" s="431"/>
      <c r="BD10" s="431"/>
      <c r="BE10" s="431"/>
      <c r="BF10" s="431"/>
      <c r="BG10" s="431"/>
      <c r="BH10" s="431"/>
      <c r="BI10" s="431"/>
      <c r="BJ10" s="431"/>
      <c r="BK10" s="365">
        <v>1.5</v>
      </c>
      <c r="BL10" s="365"/>
      <c r="BM10" s="365"/>
      <c r="BN10" s="365"/>
      <c r="BO10" s="365"/>
      <c r="BP10" s="365"/>
      <c r="BQ10" s="365"/>
      <c r="BR10" s="365"/>
      <c r="BS10" s="365"/>
      <c r="BT10" s="365">
        <v>0.04</v>
      </c>
      <c r="BU10" s="365"/>
      <c r="BV10" s="365"/>
      <c r="BW10" s="365"/>
      <c r="BX10" s="365"/>
      <c r="BY10" s="365"/>
      <c r="BZ10" s="365"/>
      <c r="CA10" s="365"/>
      <c r="CB10" s="398">
        <v>46027</v>
      </c>
      <c r="CC10" s="399"/>
      <c r="CD10" s="399"/>
      <c r="CE10" s="399"/>
      <c r="CF10" s="399"/>
      <c r="CG10" s="399"/>
      <c r="CH10" s="399"/>
      <c r="CI10" s="399"/>
      <c r="CJ10" s="399"/>
      <c r="CK10" s="399"/>
      <c r="CL10" s="399"/>
      <c r="CM10" s="399"/>
      <c r="CN10" s="399"/>
      <c r="CO10" s="399"/>
      <c r="CP10" s="399"/>
      <c r="CQ10" s="399"/>
      <c r="CR10" s="399"/>
      <c r="CS10" s="399"/>
      <c r="CT10" s="400"/>
      <c r="CU10" s="365">
        <v>0.84</v>
      </c>
      <c r="CV10" s="365"/>
      <c r="CW10" s="365"/>
      <c r="CX10" s="365"/>
      <c r="CY10" s="365"/>
      <c r="CZ10" s="365"/>
      <c r="DA10" s="365"/>
      <c r="DB10" s="365"/>
      <c r="DC10" s="365"/>
      <c r="DD10" s="365"/>
      <c r="DE10" s="365"/>
      <c r="DF10" s="365"/>
      <c r="DG10" s="365"/>
      <c r="DH10" s="365"/>
      <c r="DI10" s="365"/>
      <c r="DJ10" s="365"/>
      <c r="DK10" s="365"/>
      <c r="DL10" s="365"/>
      <c r="DM10" s="365"/>
      <c r="DN10" s="88">
        <v>0</v>
      </c>
      <c r="DO10" s="88">
        <v>0</v>
      </c>
      <c r="DP10" s="88">
        <f>CB10-DN10</f>
        <v>46027</v>
      </c>
    </row>
    <row r="11" spans="1:120" s="72" customFormat="1" ht="15" customHeight="1" x14ac:dyDescent="0.2">
      <c r="A11" s="369" t="s">
        <v>130</v>
      </c>
      <c r="B11" s="369"/>
      <c r="C11" s="369"/>
      <c r="D11" s="369"/>
      <c r="E11" s="430"/>
      <c r="F11" s="386" t="s">
        <v>570</v>
      </c>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431">
        <v>76710933</v>
      </c>
      <c r="AT11" s="431"/>
      <c r="AU11" s="431"/>
      <c r="AV11" s="431"/>
      <c r="AW11" s="431"/>
      <c r="AX11" s="431"/>
      <c r="AY11" s="431"/>
      <c r="AZ11" s="431"/>
      <c r="BA11" s="431"/>
      <c r="BB11" s="431"/>
      <c r="BC11" s="431"/>
      <c r="BD11" s="431"/>
      <c r="BE11" s="431"/>
      <c r="BF11" s="431"/>
      <c r="BG11" s="431"/>
      <c r="BH11" s="431"/>
      <c r="BI11" s="431"/>
      <c r="BJ11" s="431"/>
      <c r="BK11" s="365">
        <v>1.5</v>
      </c>
      <c r="BL11" s="365"/>
      <c r="BM11" s="365"/>
      <c r="BN11" s="365"/>
      <c r="BO11" s="365"/>
      <c r="BP11" s="365"/>
      <c r="BQ11" s="365"/>
      <c r="BR11" s="365"/>
      <c r="BS11" s="365"/>
      <c r="BT11" s="365">
        <v>0.04</v>
      </c>
      <c r="BU11" s="365"/>
      <c r="BV11" s="365"/>
      <c r="BW11" s="365"/>
      <c r="BX11" s="365"/>
      <c r="BY11" s="365"/>
      <c r="BZ11" s="365"/>
      <c r="CA11" s="365"/>
      <c r="CB11" s="398">
        <v>46027</v>
      </c>
      <c r="CC11" s="399"/>
      <c r="CD11" s="399"/>
      <c r="CE11" s="399"/>
      <c r="CF11" s="399"/>
      <c r="CG11" s="399"/>
      <c r="CH11" s="399"/>
      <c r="CI11" s="399"/>
      <c r="CJ11" s="399"/>
      <c r="CK11" s="399"/>
      <c r="CL11" s="399"/>
      <c r="CM11" s="399"/>
      <c r="CN11" s="399"/>
      <c r="CO11" s="399"/>
      <c r="CP11" s="399"/>
      <c r="CQ11" s="399"/>
      <c r="CR11" s="399"/>
      <c r="CS11" s="399"/>
      <c r="CT11" s="400"/>
      <c r="CU11" s="365">
        <f>CU10</f>
        <v>0.84</v>
      </c>
      <c r="CV11" s="365"/>
      <c r="CW11" s="365"/>
      <c r="CX11" s="365"/>
      <c r="CY11" s="365"/>
      <c r="CZ11" s="365"/>
      <c r="DA11" s="365"/>
      <c r="DB11" s="365"/>
      <c r="DC11" s="365"/>
      <c r="DD11" s="365"/>
      <c r="DE11" s="365"/>
      <c r="DF11" s="365"/>
      <c r="DG11" s="365"/>
      <c r="DH11" s="365"/>
      <c r="DI11" s="365"/>
      <c r="DJ11" s="365"/>
      <c r="DK11" s="365"/>
      <c r="DL11" s="365"/>
      <c r="DM11" s="365"/>
      <c r="DN11" s="88">
        <v>0</v>
      </c>
      <c r="DO11" s="88">
        <v>0</v>
      </c>
      <c r="DP11" s="88">
        <f t="shared" ref="DP11" si="1">CB11-DN11</f>
        <v>46027</v>
      </c>
    </row>
    <row r="12" spans="1:120" s="72" customFormat="1" ht="15" customHeight="1" x14ac:dyDescent="0.2">
      <c r="A12" s="369" t="s">
        <v>132</v>
      </c>
      <c r="B12" s="369"/>
      <c r="C12" s="369"/>
      <c r="D12" s="369"/>
      <c r="E12" s="430"/>
      <c r="F12" s="386" t="s">
        <v>571</v>
      </c>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431">
        <v>76710933</v>
      </c>
      <c r="AT12" s="431"/>
      <c r="AU12" s="431"/>
      <c r="AV12" s="431"/>
      <c r="AW12" s="431"/>
      <c r="AX12" s="431"/>
      <c r="AY12" s="431"/>
      <c r="AZ12" s="431"/>
      <c r="BA12" s="431"/>
      <c r="BB12" s="431"/>
      <c r="BC12" s="431"/>
      <c r="BD12" s="431"/>
      <c r="BE12" s="431"/>
      <c r="BF12" s="431"/>
      <c r="BG12" s="431"/>
      <c r="BH12" s="431"/>
      <c r="BI12" s="431"/>
      <c r="BJ12" s="431"/>
      <c r="BK12" s="365">
        <v>1.5</v>
      </c>
      <c r="BL12" s="365"/>
      <c r="BM12" s="365"/>
      <c r="BN12" s="365"/>
      <c r="BO12" s="365"/>
      <c r="BP12" s="365"/>
      <c r="BQ12" s="365"/>
      <c r="BR12" s="365"/>
      <c r="BS12" s="365"/>
      <c r="BT12" s="365">
        <v>0.04</v>
      </c>
      <c r="BU12" s="365"/>
      <c r="BV12" s="365"/>
      <c r="BW12" s="365"/>
      <c r="BX12" s="365"/>
      <c r="BY12" s="365"/>
      <c r="BZ12" s="365"/>
      <c r="CA12" s="365"/>
      <c r="CB12" s="398">
        <v>46027</v>
      </c>
      <c r="CC12" s="399"/>
      <c r="CD12" s="399"/>
      <c r="CE12" s="399"/>
      <c r="CF12" s="399"/>
      <c r="CG12" s="399"/>
      <c r="CH12" s="399"/>
      <c r="CI12" s="399"/>
      <c r="CJ12" s="399"/>
      <c r="CK12" s="399"/>
      <c r="CL12" s="399"/>
      <c r="CM12" s="399"/>
      <c r="CN12" s="399"/>
      <c r="CO12" s="399"/>
      <c r="CP12" s="399"/>
      <c r="CQ12" s="399"/>
      <c r="CR12" s="399"/>
      <c r="CS12" s="399"/>
      <c r="CT12" s="400"/>
      <c r="CU12" s="365">
        <f>CU10</f>
        <v>0.84</v>
      </c>
      <c r="CV12" s="365"/>
      <c r="CW12" s="365"/>
      <c r="CX12" s="365"/>
      <c r="CY12" s="365"/>
      <c r="CZ12" s="365"/>
      <c r="DA12" s="365"/>
      <c r="DB12" s="365"/>
      <c r="DC12" s="365"/>
      <c r="DD12" s="365"/>
      <c r="DE12" s="365"/>
      <c r="DF12" s="365"/>
      <c r="DG12" s="365"/>
      <c r="DH12" s="365"/>
      <c r="DI12" s="365"/>
      <c r="DJ12" s="365"/>
      <c r="DK12" s="365"/>
      <c r="DL12" s="365"/>
      <c r="DM12" s="365"/>
      <c r="DN12" s="88">
        <v>0</v>
      </c>
      <c r="DO12" s="88">
        <v>0</v>
      </c>
      <c r="DP12" s="88">
        <f>CB12-DN12</f>
        <v>46027</v>
      </c>
    </row>
    <row r="13" spans="1:120" s="72" customFormat="1" ht="15" customHeight="1" x14ac:dyDescent="0.2">
      <c r="A13" s="369" t="s">
        <v>133</v>
      </c>
      <c r="B13" s="369"/>
      <c r="C13" s="369"/>
      <c r="D13" s="369"/>
      <c r="E13" s="430"/>
      <c r="F13" s="386" t="s">
        <v>572</v>
      </c>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431">
        <v>76710933</v>
      </c>
      <c r="AT13" s="431"/>
      <c r="AU13" s="431"/>
      <c r="AV13" s="431"/>
      <c r="AW13" s="431"/>
      <c r="AX13" s="431"/>
      <c r="AY13" s="431"/>
      <c r="AZ13" s="431"/>
      <c r="BA13" s="431"/>
      <c r="BB13" s="431"/>
      <c r="BC13" s="431"/>
      <c r="BD13" s="431"/>
      <c r="BE13" s="431"/>
      <c r="BF13" s="431"/>
      <c r="BG13" s="431"/>
      <c r="BH13" s="431"/>
      <c r="BI13" s="431"/>
      <c r="BJ13" s="431"/>
      <c r="BK13" s="365">
        <v>1.5</v>
      </c>
      <c r="BL13" s="365"/>
      <c r="BM13" s="365"/>
      <c r="BN13" s="365"/>
      <c r="BO13" s="365"/>
      <c r="BP13" s="365"/>
      <c r="BQ13" s="365"/>
      <c r="BR13" s="365"/>
      <c r="BS13" s="365"/>
      <c r="BT13" s="365">
        <v>0.04</v>
      </c>
      <c r="BU13" s="365"/>
      <c r="BV13" s="365"/>
      <c r="BW13" s="365"/>
      <c r="BX13" s="365"/>
      <c r="BY13" s="365"/>
      <c r="BZ13" s="365"/>
      <c r="CA13" s="365"/>
      <c r="CB13" s="398">
        <v>46027</v>
      </c>
      <c r="CC13" s="399"/>
      <c r="CD13" s="399"/>
      <c r="CE13" s="399"/>
      <c r="CF13" s="399"/>
      <c r="CG13" s="399"/>
      <c r="CH13" s="399"/>
      <c r="CI13" s="399"/>
      <c r="CJ13" s="399"/>
      <c r="CK13" s="399"/>
      <c r="CL13" s="399"/>
      <c r="CM13" s="399"/>
      <c r="CN13" s="399"/>
      <c r="CO13" s="399"/>
      <c r="CP13" s="399"/>
      <c r="CQ13" s="399"/>
      <c r="CR13" s="399"/>
      <c r="CS13" s="399"/>
      <c r="CT13" s="400"/>
      <c r="CU13" s="365">
        <f>CU12</f>
        <v>0.84</v>
      </c>
      <c r="CV13" s="365"/>
      <c r="CW13" s="365"/>
      <c r="CX13" s="365"/>
      <c r="CY13" s="365"/>
      <c r="CZ13" s="365"/>
      <c r="DA13" s="365"/>
      <c r="DB13" s="365"/>
      <c r="DC13" s="365"/>
      <c r="DD13" s="365"/>
      <c r="DE13" s="365"/>
      <c r="DF13" s="365"/>
      <c r="DG13" s="365"/>
      <c r="DH13" s="365"/>
      <c r="DI13" s="365"/>
      <c r="DJ13" s="365"/>
      <c r="DK13" s="365"/>
      <c r="DL13" s="365"/>
      <c r="DM13" s="365"/>
      <c r="DN13" s="88">
        <v>0</v>
      </c>
      <c r="DO13" s="88">
        <v>0</v>
      </c>
      <c r="DP13" s="88">
        <f>CB13-DN13</f>
        <v>46027</v>
      </c>
    </row>
    <row r="14" spans="1:120" s="72" customFormat="1" ht="15" customHeight="1" x14ac:dyDescent="0.2">
      <c r="A14" s="432" t="s">
        <v>11</v>
      </c>
      <c r="B14" s="432"/>
      <c r="C14" s="432"/>
      <c r="D14" s="432"/>
      <c r="E14" s="433"/>
      <c r="F14" s="434" t="s">
        <v>417</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1"/>
      <c r="AT14" s="431"/>
      <c r="AU14" s="431"/>
      <c r="AV14" s="431"/>
      <c r="AW14" s="431"/>
      <c r="AX14" s="431"/>
      <c r="AY14" s="431"/>
      <c r="AZ14" s="431"/>
      <c r="BA14" s="431"/>
      <c r="BB14" s="431"/>
      <c r="BC14" s="431"/>
      <c r="BD14" s="431"/>
      <c r="BE14" s="431"/>
      <c r="BF14" s="431"/>
      <c r="BG14" s="431"/>
      <c r="BH14" s="431"/>
      <c r="BI14" s="431"/>
      <c r="BJ14" s="431"/>
      <c r="BK14" s="365"/>
      <c r="BL14" s="365"/>
      <c r="BM14" s="365"/>
      <c r="BN14" s="365"/>
      <c r="BO14" s="365"/>
      <c r="BP14" s="365"/>
      <c r="BQ14" s="365"/>
      <c r="BR14" s="365"/>
      <c r="BS14" s="365"/>
      <c r="BT14" s="365"/>
      <c r="BU14" s="365"/>
      <c r="BV14" s="365"/>
      <c r="BW14" s="365"/>
      <c r="BX14" s="365"/>
      <c r="BY14" s="365"/>
      <c r="BZ14" s="365"/>
      <c r="CA14" s="365"/>
      <c r="CB14" s="435">
        <f>CB15+CB16+CB17+CB18</f>
        <v>649725</v>
      </c>
      <c r="CC14" s="436"/>
      <c r="CD14" s="436"/>
      <c r="CE14" s="436"/>
      <c r="CF14" s="436"/>
      <c r="CG14" s="436"/>
      <c r="CH14" s="436"/>
      <c r="CI14" s="436"/>
      <c r="CJ14" s="436"/>
      <c r="CK14" s="436"/>
      <c r="CL14" s="436"/>
      <c r="CM14" s="436"/>
      <c r="CN14" s="436"/>
      <c r="CO14" s="436"/>
      <c r="CP14" s="436"/>
      <c r="CQ14" s="436"/>
      <c r="CR14" s="436"/>
      <c r="CS14" s="436"/>
      <c r="CT14" s="437"/>
      <c r="CU14" s="429"/>
      <c r="CV14" s="429"/>
      <c r="CW14" s="429"/>
      <c r="CX14" s="429"/>
      <c r="CY14" s="429"/>
      <c r="CZ14" s="429"/>
      <c r="DA14" s="429"/>
      <c r="DB14" s="429"/>
      <c r="DC14" s="429"/>
      <c r="DD14" s="429"/>
      <c r="DE14" s="429"/>
      <c r="DF14" s="429"/>
      <c r="DG14" s="429"/>
      <c r="DH14" s="429"/>
      <c r="DI14" s="429"/>
      <c r="DJ14" s="429"/>
      <c r="DK14" s="429"/>
      <c r="DL14" s="429"/>
      <c r="DM14" s="429"/>
      <c r="DN14" s="98">
        <f>SUM(DN15:DN18)</f>
        <v>0</v>
      </c>
      <c r="DO14" s="98">
        <f t="shared" ref="DO14:DP14" si="2">SUM(DO15:DO18)</f>
        <v>0</v>
      </c>
      <c r="DP14" s="98">
        <f t="shared" si="2"/>
        <v>649725</v>
      </c>
    </row>
    <row r="15" spans="1:120" s="72" customFormat="1" ht="15" customHeight="1" x14ac:dyDescent="0.2">
      <c r="A15" s="369" t="s">
        <v>393</v>
      </c>
      <c r="B15" s="369"/>
      <c r="C15" s="369"/>
      <c r="D15" s="369"/>
      <c r="E15" s="430"/>
      <c r="F15" s="386" t="s">
        <v>569</v>
      </c>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431">
        <v>186492363</v>
      </c>
      <c r="AT15" s="431"/>
      <c r="AU15" s="431"/>
      <c r="AV15" s="431"/>
      <c r="AW15" s="431"/>
      <c r="AX15" s="431"/>
      <c r="AY15" s="431"/>
      <c r="AZ15" s="431"/>
      <c r="BA15" s="431"/>
      <c r="BB15" s="431"/>
      <c r="BC15" s="431"/>
      <c r="BD15" s="431"/>
      <c r="BE15" s="431"/>
      <c r="BF15" s="431"/>
      <c r="BG15" s="431"/>
      <c r="BH15" s="431"/>
      <c r="BI15" s="431"/>
      <c r="BJ15" s="431"/>
      <c r="BK15" s="365">
        <v>2.2000000000000002</v>
      </c>
      <c r="BL15" s="365"/>
      <c r="BM15" s="365"/>
      <c r="BN15" s="365"/>
      <c r="BO15" s="365"/>
      <c r="BP15" s="365"/>
      <c r="BQ15" s="365"/>
      <c r="BR15" s="365"/>
      <c r="BS15" s="365"/>
      <c r="BT15" s="365">
        <v>0.04</v>
      </c>
      <c r="BU15" s="365"/>
      <c r="BV15" s="365"/>
      <c r="BW15" s="365"/>
      <c r="BX15" s="365"/>
      <c r="BY15" s="365"/>
      <c r="BZ15" s="365"/>
      <c r="CA15" s="365"/>
      <c r="CB15" s="398">
        <v>164114</v>
      </c>
      <c r="CC15" s="399"/>
      <c r="CD15" s="399"/>
      <c r="CE15" s="399"/>
      <c r="CF15" s="399"/>
      <c r="CG15" s="399"/>
      <c r="CH15" s="399"/>
      <c r="CI15" s="399"/>
      <c r="CJ15" s="399"/>
      <c r="CK15" s="399"/>
      <c r="CL15" s="399"/>
      <c r="CM15" s="399"/>
      <c r="CN15" s="399"/>
      <c r="CO15" s="399"/>
      <c r="CP15" s="399"/>
      <c r="CQ15" s="399"/>
      <c r="CR15" s="399"/>
      <c r="CS15" s="399"/>
      <c r="CT15" s="400"/>
      <c r="CU15" s="365">
        <f>CU13</f>
        <v>0.84</v>
      </c>
      <c r="CV15" s="365"/>
      <c r="CW15" s="365"/>
      <c r="CX15" s="365"/>
      <c r="CY15" s="365"/>
      <c r="CZ15" s="365"/>
      <c r="DA15" s="365"/>
      <c r="DB15" s="365"/>
      <c r="DC15" s="365"/>
      <c r="DD15" s="365"/>
      <c r="DE15" s="365"/>
      <c r="DF15" s="365"/>
      <c r="DG15" s="365"/>
      <c r="DH15" s="365"/>
      <c r="DI15" s="365"/>
      <c r="DJ15" s="365"/>
      <c r="DK15" s="365"/>
      <c r="DL15" s="365"/>
      <c r="DM15" s="365"/>
      <c r="DN15" s="88">
        <v>0</v>
      </c>
      <c r="DO15" s="88">
        <v>0</v>
      </c>
      <c r="DP15" s="88">
        <f>CB15-DN15</f>
        <v>164114</v>
      </c>
    </row>
    <row r="16" spans="1:120" s="72" customFormat="1" ht="15" customHeight="1" x14ac:dyDescent="0.2">
      <c r="A16" s="369" t="s">
        <v>395</v>
      </c>
      <c r="B16" s="369"/>
      <c r="C16" s="369"/>
      <c r="D16" s="369"/>
      <c r="E16" s="430"/>
      <c r="F16" s="386" t="s">
        <v>570</v>
      </c>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431">
        <v>184368392</v>
      </c>
      <c r="AT16" s="431"/>
      <c r="AU16" s="431"/>
      <c r="AV16" s="431"/>
      <c r="AW16" s="431"/>
      <c r="AX16" s="431"/>
      <c r="AY16" s="431"/>
      <c r="AZ16" s="431"/>
      <c r="BA16" s="431"/>
      <c r="BB16" s="431"/>
      <c r="BC16" s="431"/>
      <c r="BD16" s="431"/>
      <c r="BE16" s="431"/>
      <c r="BF16" s="431"/>
      <c r="BG16" s="431"/>
      <c r="BH16" s="431"/>
      <c r="BI16" s="431"/>
      <c r="BJ16" s="431"/>
      <c r="BK16" s="365">
        <v>2.2000000000000002</v>
      </c>
      <c r="BL16" s="365"/>
      <c r="BM16" s="365"/>
      <c r="BN16" s="365"/>
      <c r="BO16" s="365"/>
      <c r="BP16" s="365"/>
      <c r="BQ16" s="365"/>
      <c r="BR16" s="365"/>
      <c r="BS16" s="365"/>
      <c r="BT16" s="365">
        <v>0.04</v>
      </c>
      <c r="BU16" s="365"/>
      <c r="BV16" s="365"/>
      <c r="BW16" s="365"/>
      <c r="BX16" s="365"/>
      <c r="BY16" s="365"/>
      <c r="BZ16" s="365"/>
      <c r="CA16" s="365"/>
      <c r="CB16" s="398">
        <v>162244</v>
      </c>
      <c r="CC16" s="399"/>
      <c r="CD16" s="399"/>
      <c r="CE16" s="399"/>
      <c r="CF16" s="399"/>
      <c r="CG16" s="399"/>
      <c r="CH16" s="399"/>
      <c r="CI16" s="399"/>
      <c r="CJ16" s="399"/>
      <c r="CK16" s="399"/>
      <c r="CL16" s="399"/>
      <c r="CM16" s="399"/>
      <c r="CN16" s="399"/>
      <c r="CO16" s="399"/>
      <c r="CP16" s="399"/>
      <c r="CQ16" s="399"/>
      <c r="CR16" s="399"/>
      <c r="CS16" s="399"/>
      <c r="CT16" s="400"/>
      <c r="CU16" s="365">
        <f>CU15</f>
        <v>0.84</v>
      </c>
      <c r="CV16" s="365"/>
      <c r="CW16" s="365"/>
      <c r="CX16" s="365"/>
      <c r="CY16" s="365"/>
      <c r="CZ16" s="365"/>
      <c r="DA16" s="365"/>
      <c r="DB16" s="365"/>
      <c r="DC16" s="365"/>
      <c r="DD16" s="365"/>
      <c r="DE16" s="365"/>
      <c r="DF16" s="365"/>
      <c r="DG16" s="365"/>
      <c r="DH16" s="365"/>
      <c r="DI16" s="365"/>
      <c r="DJ16" s="365"/>
      <c r="DK16" s="365"/>
      <c r="DL16" s="365"/>
      <c r="DM16" s="365"/>
      <c r="DN16" s="88">
        <v>0</v>
      </c>
      <c r="DO16" s="88">
        <v>0</v>
      </c>
      <c r="DP16" s="88">
        <f t="shared" ref="DP16" si="3">CB16-DN16</f>
        <v>162244</v>
      </c>
    </row>
    <row r="17" spans="1:120" s="72" customFormat="1" ht="15" customHeight="1" x14ac:dyDescent="0.2">
      <c r="A17" s="369" t="s">
        <v>397</v>
      </c>
      <c r="B17" s="369"/>
      <c r="C17" s="369"/>
      <c r="D17" s="369"/>
      <c r="E17" s="430"/>
      <c r="F17" s="386" t="s">
        <v>571</v>
      </c>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431">
        <v>186492909</v>
      </c>
      <c r="AT17" s="431"/>
      <c r="AU17" s="431"/>
      <c r="AV17" s="431"/>
      <c r="AW17" s="431"/>
      <c r="AX17" s="431"/>
      <c r="AY17" s="431"/>
      <c r="AZ17" s="431"/>
      <c r="BA17" s="431"/>
      <c r="BB17" s="431"/>
      <c r="BC17" s="431"/>
      <c r="BD17" s="431"/>
      <c r="BE17" s="431"/>
      <c r="BF17" s="431"/>
      <c r="BG17" s="431"/>
      <c r="BH17" s="431"/>
      <c r="BI17" s="431"/>
      <c r="BJ17" s="431"/>
      <c r="BK17" s="365">
        <v>2.2000000000000002</v>
      </c>
      <c r="BL17" s="365"/>
      <c r="BM17" s="365"/>
      <c r="BN17" s="365"/>
      <c r="BO17" s="365"/>
      <c r="BP17" s="365"/>
      <c r="BQ17" s="365"/>
      <c r="BR17" s="365"/>
      <c r="BS17" s="365"/>
      <c r="BT17" s="365">
        <v>0.04</v>
      </c>
      <c r="BU17" s="365"/>
      <c r="BV17" s="365"/>
      <c r="BW17" s="365"/>
      <c r="BX17" s="365"/>
      <c r="BY17" s="365"/>
      <c r="BZ17" s="365"/>
      <c r="CA17" s="365"/>
      <c r="CB17" s="398">
        <v>161870</v>
      </c>
      <c r="CC17" s="399"/>
      <c r="CD17" s="399"/>
      <c r="CE17" s="399"/>
      <c r="CF17" s="399"/>
      <c r="CG17" s="399"/>
      <c r="CH17" s="399"/>
      <c r="CI17" s="399"/>
      <c r="CJ17" s="399"/>
      <c r="CK17" s="399"/>
      <c r="CL17" s="399"/>
      <c r="CM17" s="399"/>
      <c r="CN17" s="399"/>
      <c r="CO17" s="399"/>
      <c r="CP17" s="399"/>
      <c r="CQ17" s="399"/>
      <c r="CR17" s="399"/>
      <c r="CS17" s="399"/>
      <c r="CT17" s="400"/>
      <c r="CU17" s="365">
        <f>CU15</f>
        <v>0.84</v>
      </c>
      <c r="CV17" s="365"/>
      <c r="CW17" s="365"/>
      <c r="CX17" s="365"/>
      <c r="CY17" s="365"/>
      <c r="CZ17" s="365"/>
      <c r="DA17" s="365"/>
      <c r="DB17" s="365"/>
      <c r="DC17" s="365"/>
      <c r="DD17" s="365"/>
      <c r="DE17" s="365"/>
      <c r="DF17" s="365"/>
      <c r="DG17" s="365"/>
      <c r="DH17" s="365"/>
      <c r="DI17" s="365"/>
      <c r="DJ17" s="365"/>
      <c r="DK17" s="365"/>
      <c r="DL17" s="365"/>
      <c r="DM17" s="365"/>
      <c r="DN17" s="88">
        <v>0</v>
      </c>
      <c r="DO17" s="88">
        <v>0</v>
      </c>
      <c r="DP17" s="88">
        <f>CB17-DN17</f>
        <v>161870</v>
      </c>
    </row>
    <row r="18" spans="1:120" s="72" customFormat="1" ht="15" customHeight="1" x14ac:dyDescent="0.2">
      <c r="A18" s="369" t="s">
        <v>399</v>
      </c>
      <c r="B18" s="369"/>
      <c r="C18" s="369"/>
      <c r="D18" s="369"/>
      <c r="E18" s="430"/>
      <c r="F18" s="386" t="s">
        <v>572</v>
      </c>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431">
        <v>186492909</v>
      </c>
      <c r="AT18" s="431"/>
      <c r="AU18" s="431"/>
      <c r="AV18" s="431"/>
      <c r="AW18" s="431"/>
      <c r="AX18" s="431"/>
      <c r="AY18" s="431"/>
      <c r="AZ18" s="431"/>
      <c r="BA18" s="431"/>
      <c r="BB18" s="431"/>
      <c r="BC18" s="431"/>
      <c r="BD18" s="431"/>
      <c r="BE18" s="431"/>
      <c r="BF18" s="431"/>
      <c r="BG18" s="431"/>
      <c r="BH18" s="431"/>
      <c r="BI18" s="431"/>
      <c r="BJ18" s="431"/>
      <c r="BK18" s="365">
        <v>2.2000000000000002</v>
      </c>
      <c r="BL18" s="365"/>
      <c r="BM18" s="365"/>
      <c r="BN18" s="365"/>
      <c r="BO18" s="365"/>
      <c r="BP18" s="365"/>
      <c r="BQ18" s="365"/>
      <c r="BR18" s="365"/>
      <c r="BS18" s="365"/>
      <c r="BT18" s="365">
        <v>0.04</v>
      </c>
      <c r="BU18" s="365"/>
      <c r="BV18" s="365"/>
      <c r="BW18" s="365"/>
      <c r="BX18" s="365"/>
      <c r="BY18" s="365"/>
      <c r="BZ18" s="365"/>
      <c r="CA18" s="365"/>
      <c r="CB18" s="398">
        <v>161497</v>
      </c>
      <c r="CC18" s="399"/>
      <c r="CD18" s="399"/>
      <c r="CE18" s="399"/>
      <c r="CF18" s="399"/>
      <c r="CG18" s="399"/>
      <c r="CH18" s="399"/>
      <c r="CI18" s="399"/>
      <c r="CJ18" s="399"/>
      <c r="CK18" s="399"/>
      <c r="CL18" s="399"/>
      <c r="CM18" s="399"/>
      <c r="CN18" s="399"/>
      <c r="CO18" s="399"/>
      <c r="CP18" s="399"/>
      <c r="CQ18" s="399"/>
      <c r="CR18" s="399"/>
      <c r="CS18" s="399"/>
      <c r="CT18" s="400"/>
      <c r="CU18" s="365">
        <f>CU17</f>
        <v>0.84</v>
      </c>
      <c r="CV18" s="365"/>
      <c r="CW18" s="365"/>
      <c r="CX18" s="365"/>
      <c r="CY18" s="365"/>
      <c r="CZ18" s="365"/>
      <c r="DA18" s="365"/>
      <c r="DB18" s="365"/>
      <c r="DC18" s="365"/>
      <c r="DD18" s="365"/>
      <c r="DE18" s="365"/>
      <c r="DF18" s="365"/>
      <c r="DG18" s="365"/>
      <c r="DH18" s="365"/>
      <c r="DI18" s="365"/>
      <c r="DJ18" s="365"/>
      <c r="DK18" s="365"/>
      <c r="DL18" s="365"/>
      <c r="DM18" s="365"/>
      <c r="DN18" s="88">
        <v>0</v>
      </c>
      <c r="DO18" s="88">
        <v>0</v>
      </c>
      <c r="DP18" s="88">
        <f>CB18-DN18-DO18</f>
        <v>161497</v>
      </c>
    </row>
    <row r="19" spans="1:120" s="72" customFormat="1" ht="15" customHeight="1" x14ac:dyDescent="0.2">
      <c r="A19" s="369"/>
      <c r="B19" s="369"/>
      <c r="C19" s="369"/>
      <c r="D19" s="369"/>
      <c r="E19" s="430"/>
      <c r="F19" s="438" t="s">
        <v>371</v>
      </c>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393" t="s">
        <v>36</v>
      </c>
      <c r="AT19" s="393"/>
      <c r="AU19" s="393"/>
      <c r="AV19" s="393"/>
      <c r="AW19" s="393"/>
      <c r="AX19" s="393"/>
      <c r="AY19" s="393"/>
      <c r="AZ19" s="393"/>
      <c r="BA19" s="393"/>
      <c r="BB19" s="393"/>
      <c r="BC19" s="393"/>
      <c r="BD19" s="393"/>
      <c r="BE19" s="393"/>
      <c r="BF19" s="393"/>
      <c r="BG19" s="393"/>
      <c r="BH19" s="393"/>
      <c r="BI19" s="393"/>
      <c r="BJ19" s="393"/>
      <c r="BK19" s="393" t="s">
        <v>36</v>
      </c>
      <c r="BL19" s="393"/>
      <c r="BM19" s="393"/>
      <c r="BN19" s="393"/>
      <c r="BO19" s="393"/>
      <c r="BP19" s="393"/>
      <c r="BQ19" s="393"/>
      <c r="BR19" s="393"/>
      <c r="BS19" s="393"/>
      <c r="BT19" s="393" t="s">
        <v>36</v>
      </c>
      <c r="BU19" s="393"/>
      <c r="BV19" s="393"/>
      <c r="BW19" s="393"/>
      <c r="BX19" s="393"/>
      <c r="BY19" s="393"/>
      <c r="BZ19" s="393"/>
      <c r="CA19" s="393"/>
      <c r="CB19" s="435">
        <f>CB9+CB14</f>
        <v>833833</v>
      </c>
      <c r="CC19" s="436"/>
      <c r="CD19" s="436"/>
      <c r="CE19" s="436"/>
      <c r="CF19" s="436"/>
      <c r="CG19" s="436"/>
      <c r="CH19" s="436"/>
      <c r="CI19" s="436"/>
      <c r="CJ19" s="436"/>
      <c r="CK19" s="436"/>
      <c r="CL19" s="436"/>
      <c r="CM19" s="436"/>
      <c r="CN19" s="436"/>
      <c r="CO19" s="436"/>
      <c r="CP19" s="436"/>
      <c r="CQ19" s="436"/>
      <c r="CR19" s="436"/>
      <c r="CS19" s="436"/>
      <c r="CT19" s="437"/>
      <c r="CU19" s="429"/>
      <c r="CV19" s="429"/>
      <c r="CW19" s="429"/>
      <c r="CX19" s="429"/>
      <c r="CY19" s="429"/>
      <c r="CZ19" s="429"/>
      <c r="DA19" s="429"/>
      <c r="DB19" s="429"/>
      <c r="DC19" s="429"/>
      <c r="DD19" s="429"/>
      <c r="DE19" s="429"/>
      <c r="DF19" s="429"/>
      <c r="DG19" s="429"/>
      <c r="DH19" s="429"/>
      <c r="DI19" s="429"/>
      <c r="DJ19" s="429"/>
      <c r="DK19" s="429"/>
      <c r="DL19" s="429"/>
      <c r="DM19" s="429"/>
      <c r="DN19" s="98">
        <f>DN9+DN14</f>
        <v>0</v>
      </c>
      <c r="DO19" s="98">
        <f>DO9+DO14</f>
        <v>0</v>
      </c>
      <c r="DP19" s="98">
        <f>DP9+DP14</f>
        <v>833833</v>
      </c>
    </row>
    <row r="20" spans="1:120" ht="9" customHeight="1" x14ac:dyDescent="0.25"/>
    <row r="21" spans="1:120" ht="12" customHeight="1" x14ac:dyDescent="0.25">
      <c r="A21" s="96" t="s">
        <v>405</v>
      </c>
      <c r="B21" s="96"/>
      <c r="C21" s="96"/>
      <c r="D21" s="96"/>
      <c r="E21" s="96"/>
      <c r="F21" s="96"/>
      <c r="G21" s="96"/>
      <c r="H21" s="96"/>
      <c r="I21" s="96"/>
      <c r="J21" s="96"/>
      <c r="K21" s="96"/>
      <c r="L21" s="96"/>
      <c r="M21" s="96"/>
      <c r="N21" s="96"/>
      <c r="O21" s="96"/>
      <c r="P21" s="96"/>
      <c r="Q21" s="96"/>
      <c r="R21" s="96"/>
      <c r="S21" s="96"/>
      <c r="T21" s="96"/>
      <c r="U21" s="96"/>
      <c r="V21" s="428" t="s">
        <v>92</v>
      </c>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96"/>
      <c r="DO21" s="96"/>
      <c r="DP21" s="96"/>
    </row>
    <row r="23" spans="1:120" ht="29.25" customHeight="1" x14ac:dyDescent="0.25">
      <c r="A23" s="372" t="s">
        <v>353</v>
      </c>
      <c r="B23" s="373"/>
      <c r="C23" s="373"/>
      <c r="D23" s="373"/>
      <c r="E23" s="374"/>
      <c r="F23" s="372" t="s">
        <v>406</v>
      </c>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4"/>
      <c r="AS23" s="372" t="s">
        <v>407</v>
      </c>
      <c r="AT23" s="373"/>
      <c r="AU23" s="373"/>
      <c r="AV23" s="373"/>
      <c r="AW23" s="373"/>
      <c r="AX23" s="373"/>
      <c r="AY23" s="373"/>
      <c r="AZ23" s="373"/>
      <c r="BA23" s="373"/>
      <c r="BB23" s="373"/>
      <c r="BC23" s="373"/>
      <c r="BD23" s="373"/>
      <c r="BE23" s="373"/>
      <c r="BF23" s="373"/>
      <c r="BG23" s="373"/>
      <c r="BH23" s="373"/>
      <c r="BI23" s="373"/>
      <c r="BJ23" s="374"/>
      <c r="BK23" s="372" t="s">
        <v>408</v>
      </c>
      <c r="BL23" s="373"/>
      <c r="BM23" s="373"/>
      <c r="BN23" s="373"/>
      <c r="BO23" s="373"/>
      <c r="BP23" s="373"/>
      <c r="BQ23" s="373"/>
      <c r="BR23" s="373"/>
      <c r="BS23" s="374"/>
      <c r="BT23" s="372" t="s">
        <v>414</v>
      </c>
      <c r="BU23" s="373"/>
      <c r="BV23" s="373"/>
      <c r="BW23" s="373"/>
      <c r="BX23" s="373"/>
      <c r="BY23" s="373"/>
      <c r="BZ23" s="373"/>
      <c r="CA23" s="374"/>
      <c r="CB23" s="372" t="s">
        <v>410</v>
      </c>
      <c r="CC23" s="373"/>
      <c r="CD23" s="373"/>
      <c r="CE23" s="373"/>
      <c r="CF23" s="373"/>
      <c r="CG23" s="373"/>
      <c r="CH23" s="373"/>
      <c r="CI23" s="373"/>
      <c r="CJ23" s="373"/>
      <c r="CK23" s="373"/>
      <c r="CL23" s="373"/>
      <c r="CM23" s="373"/>
      <c r="CN23" s="373"/>
      <c r="CO23" s="373"/>
      <c r="CP23" s="373"/>
      <c r="CQ23" s="373"/>
      <c r="CR23" s="373"/>
      <c r="CS23" s="373"/>
      <c r="CT23" s="374"/>
      <c r="CU23" s="372" t="s">
        <v>411</v>
      </c>
      <c r="CV23" s="373"/>
      <c r="CW23" s="373"/>
      <c r="CX23" s="373"/>
      <c r="CY23" s="373"/>
      <c r="CZ23" s="373"/>
      <c r="DA23" s="373"/>
      <c r="DB23" s="373"/>
      <c r="DC23" s="373"/>
      <c r="DD23" s="373"/>
      <c r="DE23" s="373"/>
      <c r="DF23" s="373"/>
      <c r="DG23" s="373"/>
      <c r="DH23" s="373"/>
      <c r="DI23" s="373"/>
      <c r="DJ23" s="373"/>
      <c r="DK23" s="373"/>
      <c r="DL23" s="373"/>
      <c r="DM23" s="374"/>
      <c r="DN23" s="381" t="s">
        <v>360</v>
      </c>
      <c r="DO23" s="382"/>
      <c r="DP23" s="383"/>
    </row>
    <row r="24" spans="1:120" ht="74.25" customHeight="1" x14ac:dyDescent="0.25">
      <c r="A24" s="378"/>
      <c r="B24" s="379"/>
      <c r="C24" s="379"/>
      <c r="D24" s="379"/>
      <c r="E24" s="380"/>
      <c r="F24" s="378"/>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80"/>
      <c r="AS24" s="378"/>
      <c r="AT24" s="379"/>
      <c r="AU24" s="379"/>
      <c r="AV24" s="379"/>
      <c r="AW24" s="379"/>
      <c r="AX24" s="379"/>
      <c r="AY24" s="379"/>
      <c r="AZ24" s="379"/>
      <c r="BA24" s="379"/>
      <c r="BB24" s="379"/>
      <c r="BC24" s="379"/>
      <c r="BD24" s="379"/>
      <c r="BE24" s="379"/>
      <c r="BF24" s="379"/>
      <c r="BG24" s="379"/>
      <c r="BH24" s="379"/>
      <c r="BI24" s="379"/>
      <c r="BJ24" s="380"/>
      <c r="BK24" s="378"/>
      <c r="BL24" s="379"/>
      <c r="BM24" s="379"/>
      <c r="BN24" s="379"/>
      <c r="BO24" s="379"/>
      <c r="BP24" s="379"/>
      <c r="BQ24" s="379"/>
      <c r="BR24" s="379"/>
      <c r="BS24" s="380"/>
      <c r="BT24" s="378"/>
      <c r="BU24" s="379"/>
      <c r="BV24" s="379"/>
      <c r="BW24" s="379"/>
      <c r="BX24" s="379"/>
      <c r="BY24" s="379"/>
      <c r="BZ24" s="379"/>
      <c r="CA24" s="380"/>
      <c r="CB24" s="378"/>
      <c r="CC24" s="379"/>
      <c r="CD24" s="379"/>
      <c r="CE24" s="379"/>
      <c r="CF24" s="379"/>
      <c r="CG24" s="379"/>
      <c r="CH24" s="379"/>
      <c r="CI24" s="379"/>
      <c r="CJ24" s="379"/>
      <c r="CK24" s="379"/>
      <c r="CL24" s="379"/>
      <c r="CM24" s="379"/>
      <c r="CN24" s="379"/>
      <c r="CO24" s="379"/>
      <c r="CP24" s="379"/>
      <c r="CQ24" s="379"/>
      <c r="CR24" s="379"/>
      <c r="CS24" s="379"/>
      <c r="CT24" s="380"/>
      <c r="CU24" s="378"/>
      <c r="CV24" s="379"/>
      <c r="CW24" s="379"/>
      <c r="CX24" s="379"/>
      <c r="CY24" s="379"/>
      <c r="CZ24" s="379"/>
      <c r="DA24" s="379"/>
      <c r="DB24" s="379"/>
      <c r="DC24" s="379"/>
      <c r="DD24" s="379"/>
      <c r="DE24" s="379"/>
      <c r="DF24" s="379"/>
      <c r="DG24" s="379"/>
      <c r="DH24" s="379"/>
      <c r="DI24" s="379"/>
      <c r="DJ24" s="379"/>
      <c r="DK24" s="379"/>
      <c r="DL24" s="379"/>
      <c r="DM24" s="380"/>
      <c r="DN24" s="76" t="s">
        <v>362</v>
      </c>
      <c r="DO24" s="76" t="s">
        <v>363</v>
      </c>
      <c r="DP24" s="76" t="s">
        <v>415</v>
      </c>
    </row>
    <row r="25" spans="1:120" ht="12" customHeight="1" x14ac:dyDescent="0.25">
      <c r="A25" s="371">
        <v>1</v>
      </c>
      <c r="B25" s="371"/>
      <c r="C25" s="371"/>
      <c r="D25" s="371"/>
      <c r="E25" s="425"/>
      <c r="F25" s="371">
        <v>2</v>
      </c>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v>3</v>
      </c>
      <c r="AT25" s="371"/>
      <c r="AU25" s="371"/>
      <c r="AV25" s="371"/>
      <c r="AW25" s="371"/>
      <c r="AX25" s="371"/>
      <c r="AY25" s="371"/>
      <c r="AZ25" s="371"/>
      <c r="BA25" s="371"/>
      <c r="BB25" s="371"/>
      <c r="BC25" s="371"/>
      <c r="BD25" s="371"/>
      <c r="BE25" s="371"/>
      <c r="BF25" s="371"/>
      <c r="BG25" s="371"/>
      <c r="BH25" s="371"/>
      <c r="BI25" s="371"/>
      <c r="BJ25" s="371"/>
      <c r="BK25" s="371">
        <v>4</v>
      </c>
      <c r="BL25" s="371"/>
      <c r="BM25" s="371"/>
      <c r="BN25" s="371"/>
      <c r="BO25" s="371"/>
      <c r="BP25" s="371"/>
      <c r="BQ25" s="371"/>
      <c r="BR25" s="371"/>
      <c r="BS25" s="371"/>
      <c r="BT25" s="371">
        <v>5</v>
      </c>
      <c r="BU25" s="371"/>
      <c r="BV25" s="371"/>
      <c r="BW25" s="371"/>
      <c r="BX25" s="371"/>
      <c r="BY25" s="371"/>
      <c r="BZ25" s="371"/>
      <c r="CA25" s="371"/>
      <c r="CB25" s="425">
        <v>6</v>
      </c>
      <c r="CC25" s="426"/>
      <c r="CD25" s="426"/>
      <c r="CE25" s="426"/>
      <c r="CF25" s="426"/>
      <c r="CG25" s="426"/>
      <c r="CH25" s="426"/>
      <c r="CI25" s="426"/>
      <c r="CJ25" s="426"/>
      <c r="CK25" s="426"/>
      <c r="CL25" s="426"/>
      <c r="CM25" s="426"/>
      <c r="CN25" s="426"/>
      <c r="CO25" s="426"/>
      <c r="CP25" s="426"/>
      <c r="CQ25" s="426"/>
      <c r="CR25" s="426"/>
      <c r="CS25" s="426"/>
      <c r="CT25" s="427"/>
      <c r="CU25" s="371">
        <v>7</v>
      </c>
      <c r="CV25" s="371"/>
      <c r="CW25" s="371"/>
      <c r="CX25" s="371"/>
      <c r="CY25" s="371"/>
      <c r="CZ25" s="371"/>
      <c r="DA25" s="371"/>
      <c r="DB25" s="371"/>
      <c r="DC25" s="371"/>
      <c r="DD25" s="371"/>
      <c r="DE25" s="371"/>
      <c r="DF25" s="371"/>
      <c r="DG25" s="371"/>
      <c r="DH25" s="371"/>
      <c r="DI25" s="371"/>
      <c r="DJ25" s="371"/>
      <c r="DK25" s="371"/>
      <c r="DL25" s="371"/>
      <c r="DM25" s="371"/>
      <c r="DN25" s="89" t="s">
        <v>412</v>
      </c>
      <c r="DO25" s="89">
        <v>9</v>
      </c>
      <c r="DP25" s="89" t="s">
        <v>413</v>
      </c>
    </row>
    <row r="26" spans="1:120" ht="15" x14ac:dyDescent="0.25">
      <c r="A26" s="432" t="s">
        <v>10</v>
      </c>
      <c r="B26" s="432"/>
      <c r="C26" s="432"/>
      <c r="D26" s="432"/>
      <c r="E26" s="433"/>
      <c r="F26" s="434" t="s">
        <v>418</v>
      </c>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1"/>
      <c r="AT26" s="431"/>
      <c r="AU26" s="431"/>
      <c r="AV26" s="431"/>
      <c r="AW26" s="431"/>
      <c r="AX26" s="431"/>
      <c r="AY26" s="431"/>
      <c r="AZ26" s="431"/>
      <c r="BA26" s="431"/>
      <c r="BB26" s="431"/>
      <c r="BC26" s="431"/>
      <c r="BD26" s="431"/>
      <c r="BE26" s="431"/>
      <c r="BF26" s="431"/>
      <c r="BG26" s="431"/>
      <c r="BH26" s="431"/>
      <c r="BI26" s="431"/>
      <c r="BJ26" s="431"/>
      <c r="BK26" s="365"/>
      <c r="BL26" s="365"/>
      <c r="BM26" s="365"/>
      <c r="BN26" s="365"/>
      <c r="BO26" s="365"/>
      <c r="BP26" s="365"/>
      <c r="BQ26" s="365"/>
      <c r="BR26" s="365"/>
      <c r="BS26" s="365"/>
      <c r="BT26" s="365"/>
      <c r="BU26" s="365"/>
      <c r="BV26" s="365"/>
      <c r="BW26" s="365"/>
      <c r="BX26" s="365"/>
      <c r="BY26" s="365"/>
      <c r="BZ26" s="365"/>
      <c r="CA26" s="365"/>
      <c r="CB26" s="435">
        <f>SUM(CB27:CT30)</f>
        <v>1744</v>
      </c>
      <c r="CC26" s="436"/>
      <c r="CD26" s="436"/>
      <c r="CE26" s="436"/>
      <c r="CF26" s="436"/>
      <c r="CG26" s="436"/>
      <c r="CH26" s="436"/>
      <c r="CI26" s="436"/>
      <c r="CJ26" s="436"/>
      <c r="CK26" s="436"/>
      <c r="CL26" s="436"/>
      <c r="CM26" s="436"/>
      <c r="CN26" s="436"/>
      <c r="CO26" s="436"/>
      <c r="CP26" s="436"/>
      <c r="CQ26" s="436"/>
      <c r="CR26" s="436"/>
      <c r="CS26" s="436"/>
      <c r="CT26" s="437"/>
      <c r="CU26" s="365"/>
      <c r="CV26" s="365"/>
      <c r="CW26" s="365"/>
      <c r="CX26" s="365"/>
      <c r="CY26" s="365"/>
      <c r="CZ26" s="365"/>
      <c r="DA26" s="365"/>
      <c r="DB26" s="365"/>
      <c r="DC26" s="365"/>
      <c r="DD26" s="365"/>
      <c r="DE26" s="365"/>
      <c r="DF26" s="365"/>
      <c r="DG26" s="365"/>
      <c r="DH26" s="365"/>
      <c r="DI26" s="365"/>
      <c r="DJ26" s="365"/>
      <c r="DK26" s="365"/>
      <c r="DL26" s="365"/>
      <c r="DM26" s="365"/>
      <c r="DN26" s="98">
        <f>SUM(DN27:DN30)</f>
        <v>0</v>
      </c>
      <c r="DO26" s="98">
        <f t="shared" ref="DO26:DP26" si="4">SUM(DO27:DO30)</f>
        <v>0</v>
      </c>
      <c r="DP26" s="98">
        <f t="shared" si="4"/>
        <v>1744</v>
      </c>
    </row>
    <row r="27" spans="1:120" ht="15" x14ac:dyDescent="0.25">
      <c r="A27" s="369" t="s">
        <v>128</v>
      </c>
      <c r="B27" s="369"/>
      <c r="C27" s="369"/>
      <c r="D27" s="369"/>
      <c r="E27" s="430"/>
      <c r="F27" s="386" t="s">
        <v>569</v>
      </c>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431">
        <v>218</v>
      </c>
      <c r="AT27" s="431"/>
      <c r="AU27" s="431"/>
      <c r="AV27" s="431"/>
      <c r="AW27" s="431"/>
      <c r="AX27" s="431"/>
      <c r="AY27" s="431"/>
      <c r="AZ27" s="431"/>
      <c r="BA27" s="431"/>
      <c r="BB27" s="431"/>
      <c r="BC27" s="431"/>
      <c r="BD27" s="431"/>
      <c r="BE27" s="431"/>
      <c r="BF27" s="431"/>
      <c r="BG27" s="431"/>
      <c r="BH27" s="431"/>
      <c r="BI27" s="431"/>
      <c r="BJ27" s="431"/>
      <c r="BK27" s="365">
        <v>50</v>
      </c>
      <c r="BL27" s="365"/>
      <c r="BM27" s="365"/>
      <c r="BN27" s="365"/>
      <c r="BO27" s="365"/>
      <c r="BP27" s="365"/>
      <c r="BQ27" s="365"/>
      <c r="BR27" s="365"/>
      <c r="BS27" s="365"/>
      <c r="BT27" s="365">
        <v>0.04</v>
      </c>
      <c r="BU27" s="365"/>
      <c r="BV27" s="365"/>
      <c r="BW27" s="365"/>
      <c r="BX27" s="365"/>
      <c r="BY27" s="365"/>
      <c r="BZ27" s="365"/>
      <c r="CA27" s="365"/>
      <c r="CB27" s="398">
        <v>436</v>
      </c>
      <c r="CC27" s="399"/>
      <c r="CD27" s="399"/>
      <c r="CE27" s="399"/>
      <c r="CF27" s="399"/>
      <c r="CG27" s="399"/>
      <c r="CH27" s="399"/>
      <c r="CI27" s="399"/>
      <c r="CJ27" s="399"/>
      <c r="CK27" s="399"/>
      <c r="CL27" s="399"/>
      <c r="CM27" s="399"/>
      <c r="CN27" s="399"/>
      <c r="CO27" s="399"/>
      <c r="CP27" s="399"/>
      <c r="CQ27" s="399"/>
      <c r="CR27" s="399"/>
      <c r="CS27" s="399"/>
      <c r="CT27" s="400"/>
      <c r="CU27" s="365">
        <f>CU18</f>
        <v>0.84</v>
      </c>
      <c r="CV27" s="365"/>
      <c r="CW27" s="365"/>
      <c r="CX27" s="365"/>
      <c r="CY27" s="365"/>
      <c r="CZ27" s="365"/>
      <c r="DA27" s="365"/>
      <c r="DB27" s="365"/>
      <c r="DC27" s="365"/>
      <c r="DD27" s="365"/>
      <c r="DE27" s="365"/>
      <c r="DF27" s="365"/>
      <c r="DG27" s="365"/>
      <c r="DH27" s="365"/>
      <c r="DI27" s="365"/>
      <c r="DJ27" s="365"/>
      <c r="DK27" s="365"/>
      <c r="DL27" s="365"/>
      <c r="DM27" s="365"/>
      <c r="DN27" s="88">
        <v>0</v>
      </c>
      <c r="DO27" s="88">
        <v>0</v>
      </c>
      <c r="DP27" s="88">
        <f>CB27-DN27</f>
        <v>436</v>
      </c>
    </row>
    <row r="28" spans="1:120" ht="15" x14ac:dyDescent="0.25">
      <c r="A28" s="369" t="s">
        <v>130</v>
      </c>
      <c r="B28" s="369"/>
      <c r="C28" s="369"/>
      <c r="D28" s="369"/>
      <c r="E28" s="430"/>
      <c r="F28" s="386" t="s">
        <v>570</v>
      </c>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431">
        <v>218</v>
      </c>
      <c r="AT28" s="431"/>
      <c r="AU28" s="431"/>
      <c r="AV28" s="431"/>
      <c r="AW28" s="431"/>
      <c r="AX28" s="431"/>
      <c r="AY28" s="431"/>
      <c r="AZ28" s="431"/>
      <c r="BA28" s="431"/>
      <c r="BB28" s="431"/>
      <c r="BC28" s="431"/>
      <c r="BD28" s="431"/>
      <c r="BE28" s="431"/>
      <c r="BF28" s="431"/>
      <c r="BG28" s="431"/>
      <c r="BH28" s="431"/>
      <c r="BI28" s="431"/>
      <c r="BJ28" s="431"/>
      <c r="BK28" s="365">
        <v>50</v>
      </c>
      <c r="BL28" s="365"/>
      <c r="BM28" s="365"/>
      <c r="BN28" s="365"/>
      <c r="BO28" s="365"/>
      <c r="BP28" s="365"/>
      <c r="BQ28" s="365"/>
      <c r="BR28" s="365"/>
      <c r="BS28" s="365"/>
      <c r="BT28" s="365">
        <v>0.04</v>
      </c>
      <c r="BU28" s="365"/>
      <c r="BV28" s="365"/>
      <c r="BW28" s="365"/>
      <c r="BX28" s="365"/>
      <c r="BY28" s="365"/>
      <c r="BZ28" s="365"/>
      <c r="CA28" s="365"/>
      <c r="CB28" s="398">
        <v>436</v>
      </c>
      <c r="CC28" s="399"/>
      <c r="CD28" s="399"/>
      <c r="CE28" s="399"/>
      <c r="CF28" s="399"/>
      <c r="CG28" s="399"/>
      <c r="CH28" s="399"/>
      <c r="CI28" s="399"/>
      <c r="CJ28" s="399"/>
      <c r="CK28" s="399"/>
      <c r="CL28" s="399"/>
      <c r="CM28" s="399"/>
      <c r="CN28" s="399"/>
      <c r="CO28" s="399"/>
      <c r="CP28" s="399"/>
      <c r="CQ28" s="399"/>
      <c r="CR28" s="399"/>
      <c r="CS28" s="399"/>
      <c r="CT28" s="400"/>
      <c r="CU28" s="365">
        <f>CU27</f>
        <v>0.84</v>
      </c>
      <c r="CV28" s="365"/>
      <c r="CW28" s="365"/>
      <c r="CX28" s="365"/>
      <c r="CY28" s="365"/>
      <c r="CZ28" s="365"/>
      <c r="DA28" s="365"/>
      <c r="DB28" s="365"/>
      <c r="DC28" s="365"/>
      <c r="DD28" s="365"/>
      <c r="DE28" s="365"/>
      <c r="DF28" s="365"/>
      <c r="DG28" s="365"/>
      <c r="DH28" s="365"/>
      <c r="DI28" s="365"/>
      <c r="DJ28" s="365"/>
      <c r="DK28" s="365"/>
      <c r="DL28" s="365"/>
      <c r="DM28" s="365"/>
      <c r="DN28" s="88">
        <v>0</v>
      </c>
      <c r="DO28" s="88">
        <v>0</v>
      </c>
      <c r="DP28" s="88">
        <f t="shared" ref="DP28:DP29" si="5">CB28-DN28</f>
        <v>436</v>
      </c>
    </row>
    <row r="29" spans="1:120" ht="15" x14ac:dyDescent="0.25">
      <c r="A29" s="369" t="s">
        <v>132</v>
      </c>
      <c r="B29" s="369"/>
      <c r="C29" s="369"/>
      <c r="D29" s="369"/>
      <c r="E29" s="430"/>
      <c r="F29" s="386" t="s">
        <v>571</v>
      </c>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431">
        <v>218</v>
      </c>
      <c r="AT29" s="431"/>
      <c r="AU29" s="431"/>
      <c r="AV29" s="431"/>
      <c r="AW29" s="431"/>
      <c r="AX29" s="431"/>
      <c r="AY29" s="431"/>
      <c r="AZ29" s="431"/>
      <c r="BA29" s="431"/>
      <c r="BB29" s="431"/>
      <c r="BC29" s="431"/>
      <c r="BD29" s="431"/>
      <c r="BE29" s="431"/>
      <c r="BF29" s="431"/>
      <c r="BG29" s="431"/>
      <c r="BH29" s="431"/>
      <c r="BI29" s="431"/>
      <c r="BJ29" s="431"/>
      <c r="BK29" s="365">
        <v>50</v>
      </c>
      <c r="BL29" s="365"/>
      <c r="BM29" s="365"/>
      <c r="BN29" s="365"/>
      <c r="BO29" s="365"/>
      <c r="BP29" s="365"/>
      <c r="BQ29" s="365"/>
      <c r="BR29" s="365"/>
      <c r="BS29" s="365"/>
      <c r="BT29" s="365">
        <v>0.04</v>
      </c>
      <c r="BU29" s="365"/>
      <c r="BV29" s="365"/>
      <c r="BW29" s="365"/>
      <c r="BX29" s="365"/>
      <c r="BY29" s="365"/>
      <c r="BZ29" s="365"/>
      <c r="CA29" s="365"/>
      <c r="CB29" s="398">
        <v>436</v>
      </c>
      <c r="CC29" s="399"/>
      <c r="CD29" s="399"/>
      <c r="CE29" s="399"/>
      <c r="CF29" s="399"/>
      <c r="CG29" s="399"/>
      <c r="CH29" s="399"/>
      <c r="CI29" s="399"/>
      <c r="CJ29" s="399"/>
      <c r="CK29" s="399"/>
      <c r="CL29" s="399"/>
      <c r="CM29" s="399"/>
      <c r="CN29" s="399"/>
      <c r="CO29" s="399"/>
      <c r="CP29" s="399"/>
      <c r="CQ29" s="399"/>
      <c r="CR29" s="399"/>
      <c r="CS29" s="399"/>
      <c r="CT29" s="400"/>
      <c r="CU29" s="365">
        <f>CU27</f>
        <v>0.84</v>
      </c>
      <c r="CV29" s="365"/>
      <c r="CW29" s="365"/>
      <c r="CX29" s="365"/>
      <c r="CY29" s="365"/>
      <c r="CZ29" s="365"/>
      <c r="DA29" s="365"/>
      <c r="DB29" s="365"/>
      <c r="DC29" s="365"/>
      <c r="DD29" s="365"/>
      <c r="DE29" s="365"/>
      <c r="DF29" s="365"/>
      <c r="DG29" s="365"/>
      <c r="DH29" s="365"/>
      <c r="DI29" s="365"/>
      <c r="DJ29" s="365"/>
      <c r="DK29" s="365"/>
      <c r="DL29" s="365"/>
      <c r="DM29" s="365"/>
      <c r="DN29" s="88">
        <v>0</v>
      </c>
      <c r="DO29" s="88">
        <v>0</v>
      </c>
      <c r="DP29" s="88">
        <f t="shared" si="5"/>
        <v>436</v>
      </c>
    </row>
    <row r="30" spans="1:120" ht="15" x14ac:dyDescent="0.25">
      <c r="A30" s="369" t="s">
        <v>133</v>
      </c>
      <c r="B30" s="369"/>
      <c r="C30" s="369"/>
      <c r="D30" s="369"/>
      <c r="E30" s="430"/>
      <c r="F30" s="386" t="s">
        <v>572</v>
      </c>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431">
        <v>218</v>
      </c>
      <c r="AT30" s="431"/>
      <c r="AU30" s="431"/>
      <c r="AV30" s="431"/>
      <c r="AW30" s="431"/>
      <c r="AX30" s="431"/>
      <c r="AY30" s="431"/>
      <c r="AZ30" s="431"/>
      <c r="BA30" s="431"/>
      <c r="BB30" s="431"/>
      <c r="BC30" s="431"/>
      <c r="BD30" s="431"/>
      <c r="BE30" s="431"/>
      <c r="BF30" s="431"/>
      <c r="BG30" s="431"/>
      <c r="BH30" s="431"/>
      <c r="BI30" s="431"/>
      <c r="BJ30" s="431"/>
      <c r="BK30" s="365">
        <v>50</v>
      </c>
      <c r="BL30" s="365"/>
      <c r="BM30" s="365"/>
      <c r="BN30" s="365"/>
      <c r="BO30" s="365"/>
      <c r="BP30" s="365"/>
      <c r="BQ30" s="365"/>
      <c r="BR30" s="365"/>
      <c r="BS30" s="365"/>
      <c r="BT30" s="365">
        <v>0.04</v>
      </c>
      <c r="BU30" s="365"/>
      <c r="BV30" s="365"/>
      <c r="BW30" s="365"/>
      <c r="BX30" s="365"/>
      <c r="BY30" s="365"/>
      <c r="BZ30" s="365"/>
      <c r="CA30" s="365"/>
      <c r="CB30" s="398">
        <v>436</v>
      </c>
      <c r="CC30" s="399"/>
      <c r="CD30" s="399"/>
      <c r="CE30" s="399"/>
      <c r="CF30" s="399"/>
      <c r="CG30" s="399"/>
      <c r="CH30" s="399"/>
      <c r="CI30" s="399"/>
      <c r="CJ30" s="399"/>
      <c r="CK30" s="399"/>
      <c r="CL30" s="399"/>
      <c r="CM30" s="399"/>
      <c r="CN30" s="399"/>
      <c r="CO30" s="399"/>
      <c r="CP30" s="399"/>
      <c r="CQ30" s="399"/>
      <c r="CR30" s="399"/>
      <c r="CS30" s="399"/>
      <c r="CT30" s="400"/>
      <c r="CU30" s="365">
        <f>CU29</f>
        <v>0.84</v>
      </c>
      <c r="CV30" s="365"/>
      <c r="CW30" s="365"/>
      <c r="CX30" s="365"/>
      <c r="CY30" s="365"/>
      <c r="CZ30" s="365"/>
      <c r="DA30" s="365"/>
      <c r="DB30" s="365"/>
      <c r="DC30" s="365"/>
      <c r="DD30" s="365"/>
      <c r="DE30" s="365"/>
      <c r="DF30" s="365"/>
      <c r="DG30" s="365"/>
      <c r="DH30" s="365"/>
      <c r="DI30" s="365"/>
      <c r="DJ30" s="365"/>
      <c r="DK30" s="365"/>
      <c r="DL30" s="365"/>
      <c r="DM30" s="365"/>
      <c r="DN30" s="88">
        <v>0</v>
      </c>
      <c r="DO30" s="88">
        <v>0</v>
      </c>
      <c r="DP30" s="88">
        <f>CB30-DN30-DO30</f>
        <v>436</v>
      </c>
    </row>
    <row r="31" spans="1:120" ht="12" customHeight="1" x14ac:dyDescent="0.25">
      <c r="A31" s="369"/>
      <c r="B31" s="369"/>
      <c r="C31" s="369"/>
      <c r="D31" s="369"/>
      <c r="E31" s="430"/>
      <c r="F31" s="438" t="s">
        <v>371</v>
      </c>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393" t="s">
        <v>36</v>
      </c>
      <c r="AT31" s="393"/>
      <c r="AU31" s="393"/>
      <c r="AV31" s="393"/>
      <c r="AW31" s="393"/>
      <c r="AX31" s="393"/>
      <c r="AY31" s="393"/>
      <c r="AZ31" s="393"/>
      <c r="BA31" s="393"/>
      <c r="BB31" s="393"/>
      <c r="BC31" s="393"/>
      <c r="BD31" s="393"/>
      <c r="BE31" s="393"/>
      <c r="BF31" s="393"/>
      <c r="BG31" s="393"/>
      <c r="BH31" s="393"/>
      <c r="BI31" s="393"/>
      <c r="BJ31" s="393"/>
      <c r="BK31" s="393" t="s">
        <v>36</v>
      </c>
      <c r="BL31" s="393"/>
      <c r="BM31" s="393"/>
      <c r="BN31" s="393"/>
      <c r="BO31" s="393"/>
      <c r="BP31" s="393"/>
      <c r="BQ31" s="393"/>
      <c r="BR31" s="393"/>
      <c r="BS31" s="393"/>
      <c r="BT31" s="393" t="s">
        <v>36</v>
      </c>
      <c r="BU31" s="393"/>
      <c r="BV31" s="393"/>
      <c r="BW31" s="393"/>
      <c r="BX31" s="393"/>
      <c r="BY31" s="393"/>
      <c r="BZ31" s="393"/>
      <c r="CA31" s="393"/>
      <c r="CB31" s="435">
        <f>CB26</f>
        <v>1744</v>
      </c>
      <c r="CC31" s="436"/>
      <c r="CD31" s="436"/>
      <c r="CE31" s="436"/>
      <c r="CF31" s="436"/>
      <c r="CG31" s="436"/>
      <c r="CH31" s="436"/>
      <c r="CI31" s="436"/>
      <c r="CJ31" s="436"/>
      <c r="CK31" s="436"/>
      <c r="CL31" s="436"/>
      <c r="CM31" s="436"/>
      <c r="CN31" s="436"/>
      <c r="CO31" s="436"/>
      <c r="CP31" s="436"/>
      <c r="CQ31" s="436"/>
      <c r="CR31" s="436"/>
      <c r="CS31" s="436"/>
      <c r="CT31" s="437"/>
      <c r="CU31" s="365"/>
      <c r="CV31" s="365"/>
      <c r="CW31" s="365"/>
      <c r="CX31" s="365"/>
      <c r="CY31" s="365"/>
      <c r="CZ31" s="365"/>
      <c r="DA31" s="365"/>
      <c r="DB31" s="365"/>
      <c r="DC31" s="365"/>
      <c r="DD31" s="365"/>
      <c r="DE31" s="365"/>
      <c r="DF31" s="365"/>
      <c r="DG31" s="365"/>
      <c r="DH31" s="365"/>
      <c r="DI31" s="365"/>
      <c r="DJ31" s="365"/>
      <c r="DK31" s="365"/>
      <c r="DL31" s="365"/>
      <c r="DM31" s="365"/>
      <c r="DN31" s="98">
        <f>DN26</f>
        <v>0</v>
      </c>
      <c r="DO31" s="98">
        <f t="shared" ref="DO31:DP31" si="6">DO26</f>
        <v>0</v>
      </c>
      <c r="DP31" s="98">
        <f t="shared" si="6"/>
        <v>1744</v>
      </c>
    </row>
    <row r="33" spans="1:120" ht="12" customHeight="1" x14ac:dyDescent="0.25">
      <c r="A33" s="96" t="s">
        <v>405</v>
      </c>
      <c r="B33" s="96"/>
      <c r="C33" s="96"/>
      <c r="D33" s="96"/>
      <c r="E33" s="96"/>
      <c r="F33" s="96"/>
      <c r="G33" s="96"/>
      <c r="H33" s="96"/>
      <c r="I33" s="96"/>
      <c r="J33" s="96"/>
      <c r="K33" s="96"/>
      <c r="L33" s="96"/>
      <c r="M33" s="96"/>
      <c r="N33" s="96"/>
      <c r="O33" s="96"/>
      <c r="P33" s="96"/>
      <c r="Q33" s="96"/>
      <c r="R33" s="96"/>
      <c r="S33" s="96"/>
      <c r="T33" s="96"/>
      <c r="U33" s="96"/>
      <c r="V33" s="428" t="s">
        <v>95</v>
      </c>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96"/>
      <c r="DO33" s="96"/>
      <c r="DP33" s="96"/>
    </row>
    <row r="35" spans="1:120" ht="26.25" customHeight="1" x14ac:dyDescent="0.25">
      <c r="A35" s="372" t="s">
        <v>353</v>
      </c>
      <c r="B35" s="373"/>
      <c r="C35" s="373"/>
      <c r="D35" s="373"/>
      <c r="E35" s="374"/>
      <c r="F35" s="372" t="s">
        <v>406</v>
      </c>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4"/>
      <c r="AS35" s="372" t="s">
        <v>407</v>
      </c>
      <c r="AT35" s="373"/>
      <c r="AU35" s="373"/>
      <c r="AV35" s="373"/>
      <c r="AW35" s="373"/>
      <c r="AX35" s="373"/>
      <c r="AY35" s="373"/>
      <c r="AZ35" s="373"/>
      <c r="BA35" s="373"/>
      <c r="BB35" s="373"/>
      <c r="BC35" s="373"/>
      <c r="BD35" s="373"/>
      <c r="BE35" s="373"/>
      <c r="BF35" s="373"/>
      <c r="BG35" s="373"/>
      <c r="BH35" s="373"/>
      <c r="BI35" s="373"/>
      <c r="BJ35" s="374"/>
      <c r="BK35" s="372" t="s">
        <v>419</v>
      </c>
      <c r="BL35" s="373"/>
      <c r="BM35" s="373"/>
      <c r="BN35" s="373"/>
      <c r="BO35" s="373"/>
      <c r="BP35" s="373"/>
      <c r="BQ35" s="373"/>
      <c r="BR35" s="373"/>
      <c r="BS35" s="373"/>
      <c r="BT35" s="439"/>
      <c r="BU35" s="439"/>
      <c r="BV35" s="439"/>
      <c r="BW35" s="439"/>
      <c r="BX35" s="439"/>
      <c r="BY35" s="439"/>
      <c r="BZ35" s="439"/>
      <c r="CA35" s="440"/>
      <c r="CB35" s="372" t="s">
        <v>420</v>
      </c>
      <c r="CC35" s="373"/>
      <c r="CD35" s="373"/>
      <c r="CE35" s="373"/>
      <c r="CF35" s="373"/>
      <c r="CG35" s="373"/>
      <c r="CH35" s="373"/>
      <c r="CI35" s="373"/>
      <c r="CJ35" s="373"/>
      <c r="CK35" s="373"/>
      <c r="CL35" s="373"/>
      <c r="CM35" s="373"/>
      <c r="CN35" s="373"/>
      <c r="CO35" s="373"/>
      <c r="CP35" s="373"/>
      <c r="CQ35" s="373"/>
      <c r="CR35" s="373"/>
      <c r="CS35" s="373"/>
      <c r="CT35" s="373"/>
      <c r="CU35" s="439"/>
      <c r="CV35" s="439"/>
      <c r="CW35" s="439"/>
      <c r="CX35" s="439"/>
      <c r="CY35" s="439"/>
      <c r="CZ35" s="439"/>
      <c r="DA35" s="439"/>
      <c r="DB35" s="439"/>
      <c r="DC35" s="439"/>
      <c r="DD35" s="439"/>
      <c r="DE35" s="439"/>
      <c r="DF35" s="439"/>
      <c r="DG35" s="439"/>
      <c r="DH35" s="439"/>
      <c r="DI35" s="439"/>
      <c r="DJ35" s="439"/>
      <c r="DK35" s="439"/>
      <c r="DL35" s="439"/>
      <c r="DM35" s="440"/>
      <c r="DN35" s="381" t="s">
        <v>360</v>
      </c>
      <c r="DO35" s="382"/>
      <c r="DP35" s="383"/>
    </row>
    <row r="36" spans="1:120" ht="75.75" customHeight="1" x14ac:dyDescent="0.25">
      <c r="A36" s="378"/>
      <c r="B36" s="379"/>
      <c r="C36" s="379"/>
      <c r="D36" s="379"/>
      <c r="E36" s="380"/>
      <c r="F36" s="378"/>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80"/>
      <c r="AS36" s="378"/>
      <c r="AT36" s="379"/>
      <c r="AU36" s="379"/>
      <c r="AV36" s="379"/>
      <c r="AW36" s="379"/>
      <c r="AX36" s="379"/>
      <c r="AY36" s="379"/>
      <c r="AZ36" s="379"/>
      <c r="BA36" s="379"/>
      <c r="BB36" s="379"/>
      <c r="BC36" s="379"/>
      <c r="BD36" s="379"/>
      <c r="BE36" s="379"/>
      <c r="BF36" s="379"/>
      <c r="BG36" s="379"/>
      <c r="BH36" s="379"/>
      <c r="BI36" s="379"/>
      <c r="BJ36" s="380"/>
      <c r="BK36" s="378"/>
      <c r="BL36" s="379"/>
      <c r="BM36" s="379"/>
      <c r="BN36" s="379"/>
      <c r="BO36" s="379"/>
      <c r="BP36" s="379"/>
      <c r="BQ36" s="379"/>
      <c r="BR36" s="379"/>
      <c r="BS36" s="379"/>
      <c r="BT36" s="441"/>
      <c r="BU36" s="441"/>
      <c r="BV36" s="441"/>
      <c r="BW36" s="441"/>
      <c r="BX36" s="441"/>
      <c r="BY36" s="441"/>
      <c r="BZ36" s="441"/>
      <c r="CA36" s="442"/>
      <c r="CB36" s="378"/>
      <c r="CC36" s="379"/>
      <c r="CD36" s="379"/>
      <c r="CE36" s="379"/>
      <c r="CF36" s="379"/>
      <c r="CG36" s="379"/>
      <c r="CH36" s="379"/>
      <c r="CI36" s="379"/>
      <c r="CJ36" s="379"/>
      <c r="CK36" s="379"/>
      <c r="CL36" s="379"/>
      <c r="CM36" s="379"/>
      <c r="CN36" s="379"/>
      <c r="CO36" s="379"/>
      <c r="CP36" s="379"/>
      <c r="CQ36" s="379"/>
      <c r="CR36" s="379"/>
      <c r="CS36" s="379"/>
      <c r="CT36" s="379"/>
      <c r="CU36" s="441"/>
      <c r="CV36" s="441"/>
      <c r="CW36" s="441"/>
      <c r="CX36" s="441"/>
      <c r="CY36" s="441"/>
      <c r="CZ36" s="441"/>
      <c r="DA36" s="441"/>
      <c r="DB36" s="441"/>
      <c r="DC36" s="441"/>
      <c r="DD36" s="441"/>
      <c r="DE36" s="441"/>
      <c r="DF36" s="441"/>
      <c r="DG36" s="441"/>
      <c r="DH36" s="441"/>
      <c r="DI36" s="441"/>
      <c r="DJ36" s="441"/>
      <c r="DK36" s="441"/>
      <c r="DL36" s="441"/>
      <c r="DM36" s="442"/>
      <c r="DN36" s="76" t="s">
        <v>362</v>
      </c>
      <c r="DO36" s="76" t="s">
        <v>363</v>
      </c>
      <c r="DP36" s="76" t="s">
        <v>415</v>
      </c>
    </row>
    <row r="37" spans="1:120" ht="30" customHeight="1" x14ac:dyDescent="0.25">
      <c r="A37" s="369"/>
      <c r="B37" s="369"/>
      <c r="C37" s="369"/>
      <c r="D37" s="369"/>
      <c r="E37" s="43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431"/>
      <c r="AT37" s="431"/>
      <c r="AU37" s="431"/>
      <c r="AV37" s="431"/>
      <c r="AW37" s="431"/>
      <c r="AX37" s="431"/>
      <c r="AY37" s="431"/>
      <c r="AZ37" s="431"/>
      <c r="BA37" s="431"/>
      <c r="BB37" s="431"/>
      <c r="BC37" s="431"/>
      <c r="BD37" s="431"/>
      <c r="BE37" s="431"/>
      <c r="BF37" s="431"/>
      <c r="BG37" s="431"/>
      <c r="BH37" s="431"/>
      <c r="BI37" s="431"/>
      <c r="BJ37" s="431"/>
      <c r="BK37" s="398"/>
      <c r="BL37" s="399"/>
      <c r="BM37" s="399"/>
      <c r="BN37" s="399"/>
      <c r="BO37" s="399"/>
      <c r="BP37" s="399"/>
      <c r="BQ37" s="399"/>
      <c r="BR37" s="399"/>
      <c r="BS37" s="399"/>
      <c r="BT37" s="443"/>
      <c r="BU37" s="443"/>
      <c r="BV37" s="443"/>
      <c r="BW37" s="443"/>
      <c r="BX37" s="443"/>
      <c r="BY37" s="443"/>
      <c r="BZ37" s="443"/>
      <c r="CA37" s="444"/>
      <c r="CB37" s="398"/>
      <c r="CC37" s="399"/>
      <c r="CD37" s="399"/>
      <c r="CE37" s="399"/>
      <c r="CF37" s="399"/>
      <c r="CG37" s="399"/>
      <c r="CH37" s="399"/>
      <c r="CI37" s="399"/>
      <c r="CJ37" s="399"/>
      <c r="CK37" s="399"/>
      <c r="CL37" s="399"/>
      <c r="CM37" s="399"/>
      <c r="CN37" s="399"/>
      <c r="CO37" s="399"/>
      <c r="CP37" s="399"/>
      <c r="CQ37" s="399"/>
      <c r="CR37" s="399"/>
      <c r="CS37" s="399"/>
      <c r="CT37" s="399"/>
      <c r="CU37" s="445"/>
      <c r="CV37" s="445"/>
      <c r="CW37" s="445"/>
      <c r="CX37" s="445"/>
      <c r="CY37" s="445"/>
      <c r="CZ37" s="445"/>
      <c r="DA37" s="445"/>
      <c r="DB37" s="445"/>
      <c r="DC37" s="445"/>
      <c r="DD37" s="445"/>
      <c r="DE37" s="445"/>
      <c r="DF37" s="445"/>
      <c r="DG37" s="445"/>
      <c r="DH37" s="445"/>
      <c r="DI37" s="445"/>
      <c r="DJ37" s="445"/>
      <c r="DK37" s="445"/>
      <c r="DL37" s="445"/>
      <c r="DM37" s="446"/>
      <c r="DN37" s="88"/>
      <c r="DO37" s="88"/>
      <c r="DP37" s="88"/>
    </row>
    <row r="38" spans="1:120" ht="28.5" customHeight="1" x14ac:dyDescent="0.25">
      <c r="A38" s="369"/>
      <c r="B38" s="369"/>
      <c r="C38" s="369"/>
      <c r="D38" s="369"/>
      <c r="E38" s="43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431"/>
      <c r="AT38" s="431"/>
      <c r="AU38" s="431"/>
      <c r="AV38" s="431"/>
      <c r="AW38" s="431"/>
      <c r="AX38" s="431"/>
      <c r="AY38" s="431"/>
      <c r="AZ38" s="431"/>
      <c r="BA38" s="431"/>
      <c r="BB38" s="431"/>
      <c r="BC38" s="431"/>
      <c r="BD38" s="431"/>
      <c r="BE38" s="431"/>
      <c r="BF38" s="431"/>
      <c r="BG38" s="431"/>
      <c r="BH38" s="431"/>
      <c r="BI38" s="431"/>
      <c r="BJ38" s="431"/>
      <c r="BK38" s="398"/>
      <c r="BL38" s="399"/>
      <c r="BM38" s="399"/>
      <c r="BN38" s="399"/>
      <c r="BO38" s="399"/>
      <c r="BP38" s="399"/>
      <c r="BQ38" s="399"/>
      <c r="BR38" s="399"/>
      <c r="BS38" s="399"/>
      <c r="BT38" s="443"/>
      <c r="BU38" s="443"/>
      <c r="BV38" s="443"/>
      <c r="BW38" s="443"/>
      <c r="BX38" s="443"/>
      <c r="BY38" s="443"/>
      <c r="BZ38" s="443"/>
      <c r="CA38" s="444"/>
      <c r="CB38" s="398"/>
      <c r="CC38" s="399"/>
      <c r="CD38" s="399"/>
      <c r="CE38" s="399"/>
      <c r="CF38" s="399"/>
      <c r="CG38" s="399"/>
      <c r="CH38" s="399"/>
      <c r="CI38" s="399"/>
      <c r="CJ38" s="399"/>
      <c r="CK38" s="399"/>
      <c r="CL38" s="399"/>
      <c r="CM38" s="399"/>
      <c r="CN38" s="399"/>
      <c r="CO38" s="399"/>
      <c r="CP38" s="399"/>
      <c r="CQ38" s="399"/>
      <c r="CR38" s="399"/>
      <c r="CS38" s="399"/>
      <c r="CT38" s="399"/>
      <c r="CU38" s="445"/>
      <c r="CV38" s="445"/>
      <c r="CW38" s="445"/>
      <c r="CX38" s="445"/>
      <c r="CY38" s="445"/>
      <c r="CZ38" s="445"/>
      <c r="DA38" s="445"/>
      <c r="DB38" s="445"/>
      <c r="DC38" s="445"/>
      <c r="DD38" s="445"/>
      <c r="DE38" s="445"/>
      <c r="DF38" s="445"/>
      <c r="DG38" s="445"/>
      <c r="DH38" s="445"/>
      <c r="DI38" s="445"/>
      <c r="DJ38" s="445"/>
      <c r="DK38" s="445"/>
      <c r="DL38" s="445"/>
      <c r="DM38" s="446"/>
      <c r="DN38" s="88"/>
      <c r="DO38" s="88"/>
      <c r="DP38" s="88"/>
    </row>
  </sheetData>
  <mergeCells count="170">
    <mergeCell ref="DN6:DP6"/>
    <mergeCell ref="A8:E8"/>
    <mergeCell ref="F8:AR8"/>
    <mergeCell ref="AS8:BJ8"/>
    <mergeCell ref="BK8:BS8"/>
    <mergeCell ref="BT8:CA8"/>
    <mergeCell ref="CB8:CT8"/>
    <mergeCell ref="CU8:DM8"/>
    <mergeCell ref="DN1:DP1"/>
    <mergeCell ref="A2:DM2"/>
    <mergeCell ref="V4:DM4"/>
    <mergeCell ref="A6:E7"/>
    <mergeCell ref="F6:AR7"/>
    <mergeCell ref="AS6:BJ7"/>
    <mergeCell ref="BK6:BS7"/>
    <mergeCell ref="BT6:CA7"/>
    <mergeCell ref="CB6:CT7"/>
    <mergeCell ref="CU6:DM7"/>
    <mergeCell ref="CU9:DM9"/>
    <mergeCell ref="A10:E10"/>
    <mergeCell ref="F10:AR10"/>
    <mergeCell ref="AS10:BJ10"/>
    <mergeCell ref="BK10:BS10"/>
    <mergeCell ref="BT10:CA10"/>
    <mergeCell ref="CB10:CT10"/>
    <mergeCell ref="CU10:DM10"/>
    <mergeCell ref="A9:E9"/>
    <mergeCell ref="F9:AR9"/>
    <mergeCell ref="AS9:BJ9"/>
    <mergeCell ref="BK9:BS9"/>
    <mergeCell ref="BT9:CA9"/>
    <mergeCell ref="CB9:CT9"/>
    <mergeCell ref="CU11:DM11"/>
    <mergeCell ref="A12:E12"/>
    <mergeCell ref="F12:AR12"/>
    <mergeCell ref="AS12:BJ12"/>
    <mergeCell ref="BK12:BS12"/>
    <mergeCell ref="BT12:CA12"/>
    <mergeCell ref="CB12:CT12"/>
    <mergeCell ref="CU12:DM12"/>
    <mergeCell ref="A11:E11"/>
    <mergeCell ref="F11:AR11"/>
    <mergeCell ref="AS11:BJ11"/>
    <mergeCell ref="BK11:BS11"/>
    <mergeCell ref="BT11:CA11"/>
    <mergeCell ref="CB11:CT11"/>
    <mergeCell ref="CU13:DM13"/>
    <mergeCell ref="A14:E14"/>
    <mergeCell ref="F14:AR14"/>
    <mergeCell ref="AS14:BJ14"/>
    <mergeCell ref="BK14:BS14"/>
    <mergeCell ref="BT14:CA14"/>
    <mergeCell ref="CB14:CT14"/>
    <mergeCell ref="CU14:DM14"/>
    <mergeCell ref="A13:E13"/>
    <mergeCell ref="F13:AR13"/>
    <mergeCell ref="AS13:BJ13"/>
    <mergeCell ref="BK13:BS13"/>
    <mergeCell ref="BT13:CA13"/>
    <mergeCell ref="CB13:CT13"/>
    <mergeCell ref="CU15:DM15"/>
    <mergeCell ref="A16:E16"/>
    <mergeCell ref="F16:AR16"/>
    <mergeCell ref="AS16:BJ16"/>
    <mergeCell ref="BK16:BS16"/>
    <mergeCell ref="BT16:CA16"/>
    <mergeCell ref="CB16:CT16"/>
    <mergeCell ref="CU16:DM16"/>
    <mergeCell ref="A15:E15"/>
    <mergeCell ref="F15:AR15"/>
    <mergeCell ref="AS15:BJ15"/>
    <mergeCell ref="BK15:BS15"/>
    <mergeCell ref="BT15:CA15"/>
    <mergeCell ref="CB15:CT15"/>
    <mergeCell ref="CU17:DM17"/>
    <mergeCell ref="A18:E18"/>
    <mergeCell ref="F18:AR18"/>
    <mergeCell ref="AS18:BJ18"/>
    <mergeCell ref="BK18:BS18"/>
    <mergeCell ref="BT18:CA18"/>
    <mergeCell ref="CB18:CT18"/>
    <mergeCell ref="CU18:DM18"/>
    <mergeCell ref="A17:E17"/>
    <mergeCell ref="F17:AR17"/>
    <mergeCell ref="AS17:BJ17"/>
    <mergeCell ref="BK17:BS17"/>
    <mergeCell ref="BT17:CA17"/>
    <mergeCell ref="CB17:CT17"/>
    <mergeCell ref="DN23:DP23"/>
    <mergeCell ref="A25:E25"/>
    <mergeCell ref="F25:AR25"/>
    <mergeCell ref="AS25:BJ25"/>
    <mergeCell ref="BK25:BS25"/>
    <mergeCell ref="BT25:CA25"/>
    <mergeCell ref="CB25:CT25"/>
    <mergeCell ref="CU25:DM25"/>
    <mergeCell ref="CU19:DM19"/>
    <mergeCell ref="V21:DM21"/>
    <mergeCell ref="A23:E24"/>
    <mergeCell ref="F23:AR24"/>
    <mergeCell ref="AS23:BJ24"/>
    <mergeCell ref="BK23:BS24"/>
    <mergeCell ref="BT23:CA24"/>
    <mergeCell ref="CB23:CT24"/>
    <mergeCell ref="CU23:DM24"/>
    <mergeCell ref="A19:E19"/>
    <mergeCell ref="F19:AR19"/>
    <mergeCell ref="AS19:BJ19"/>
    <mergeCell ref="BK19:BS19"/>
    <mergeCell ref="BT19:CA19"/>
    <mergeCell ref="CB19:CT19"/>
    <mergeCell ref="CU26:DM26"/>
    <mergeCell ref="A27:E27"/>
    <mergeCell ref="F27:AR27"/>
    <mergeCell ref="AS27:BJ27"/>
    <mergeCell ref="BK27:BS27"/>
    <mergeCell ref="BT27:CA27"/>
    <mergeCell ref="CB27:CT27"/>
    <mergeCell ref="CU27:DM27"/>
    <mergeCell ref="A26:E26"/>
    <mergeCell ref="F26:AR26"/>
    <mergeCell ref="AS26:BJ26"/>
    <mergeCell ref="BK26:BS26"/>
    <mergeCell ref="BT26:CA26"/>
    <mergeCell ref="CB26:CT26"/>
    <mergeCell ref="CU28:DM28"/>
    <mergeCell ref="A29:E29"/>
    <mergeCell ref="F29:AR29"/>
    <mergeCell ref="AS29:BJ29"/>
    <mergeCell ref="BK29:BS29"/>
    <mergeCell ref="BT29:CA29"/>
    <mergeCell ref="CB29:CT29"/>
    <mergeCell ref="CU29:DM29"/>
    <mergeCell ref="A28:E28"/>
    <mergeCell ref="F28:AR28"/>
    <mergeCell ref="AS28:BJ28"/>
    <mergeCell ref="BK28:BS28"/>
    <mergeCell ref="BT28:CA28"/>
    <mergeCell ref="CB28:CT28"/>
    <mergeCell ref="V33:DM33"/>
    <mergeCell ref="A35:E36"/>
    <mergeCell ref="F35:AR36"/>
    <mergeCell ref="AS35:BJ36"/>
    <mergeCell ref="BK35:CA36"/>
    <mergeCell ref="CB35:DM36"/>
    <mergeCell ref="CU30:DM30"/>
    <mergeCell ref="A31:E31"/>
    <mergeCell ref="F31:AR31"/>
    <mergeCell ref="AS31:BJ31"/>
    <mergeCell ref="BK31:BS31"/>
    <mergeCell ref="BT31:CA31"/>
    <mergeCell ref="CB31:CT31"/>
    <mergeCell ref="CU31:DM31"/>
    <mergeCell ref="A30:E30"/>
    <mergeCell ref="F30:AR30"/>
    <mergeCell ref="AS30:BJ30"/>
    <mergeCell ref="BK30:BS30"/>
    <mergeCell ref="BT30:CA30"/>
    <mergeCell ref="CB30:CT30"/>
    <mergeCell ref="A38:E38"/>
    <mergeCell ref="F38:AR38"/>
    <mergeCell ref="AS38:BJ38"/>
    <mergeCell ref="BK38:CA38"/>
    <mergeCell ref="CB38:DM38"/>
    <mergeCell ref="DN35:DP35"/>
    <mergeCell ref="A37:E37"/>
    <mergeCell ref="F37:AR37"/>
    <mergeCell ref="AS37:BJ37"/>
    <mergeCell ref="BK37:CA37"/>
    <mergeCell ref="CB37:DM37"/>
  </mergeCells>
  <pageMargins left="0.78740157480314965" right="0.78740157480314965" top="1.1811023622047245" bottom="0.39370078740157483" header="0" footer="0"/>
  <pageSetup paperSize="9" scale="83" fitToHeight="5" orientation="landscape" r:id="rId1"/>
  <headerFooter alignWithMargins="0"/>
  <rowBreaks count="1" manualBreakCount="1">
    <brk id="31" max="11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0061-DE05-4E08-A4D4-AB2CAE0DF3E2}">
  <dimension ref="A1:DM41"/>
  <sheetViews>
    <sheetView view="pageBreakPreview" zoomScaleNormal="100" zoomScaleSheetLayoutView="100" workbookViewId="0">
      <selection activeCell="DK40" sqref="DK40"/>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18" width="0.85546875" style="62" customWidth="1"/>
    <col min="119" max="365" width="0.85546875" style="62"/>
    <col min="366" max="366" width="1.85546875" style="62" customWidth="1"/>
    <col min="367" max="370" width="0.85546875" style="62"/>
    <col min="371" max="371" width="14.5703125" style="62" customWidth="1"/>
    <col min="372" max="372" width="12.85546875" style="62" customWidth="1"/>
    <col min="373" max="373" width="13.28515625" style="62" customWidth="1"/>
    <col min="374" max="621" width="0.85546875" style="62"/>
    <col min="622" max="622" width="1.85546875" style="62" customWidth="1"/>
    <col min="623" max="626" width="0.85546875" style="62"/>
    <col min="627" max="627" width="14.5703125" style="62" customWidth="1"/>
    <col min="628" max="628" width="12.85546875" style="62" customWidth="1"/>
    <col min="629" max="629" width="13.28515625" style="62" customWidth="1"/>
    <col min="630" max="877" width="0.85546875" style="62"/>
    <col min="878" max="878" width="1.85546875" style="62" customWidth="1"/>
    <col min="879" max="882" width="0.85546875" style="62"/>
    <col min="883" max="883" width="14.5703125" style="62" customWidth="1"/>
    <col min="884" max="884" width="12.85546875" style="62" customWidth="1"/>
    <col min="885" max="885" width="13.28515625" style="62" customWidth="1"/>
    <col min="886" max="1133" width="0.85546875" style="62"/>
    <col min="1134" max="1134" width="1.85546875" style="62" customWidth="1"/>
    <col min="1135" max="1138" width="0.85546875" style="62"/>
    <col min="1139" max="1139" width="14.5703125" style="62" customWidth="1"/>
    <col min="1140" max="1140" width="12.85546875" style="62" customWidth="1"/>
    <col min="1141" max="1141" width="13.28515625" style="62" customWidth="1"/>
    <col min="1142" max="1389" width="0.85546875" style="62"/>
    <col min="1390" max="1390" width="1.85546875" style="62" customWidth="1"/>
    <col min="1391" max="1394" width="0.85546875" style="62"/>
    <col min="1395" max="1395" width="14.5703125" style="62" customWidth="1"/>
    <col min="1396" max="1396" width="12.85546875" style="62" customWidth="1"/>
    <col min="1397" max="1397" width="13.28515625" style="62" customWidth="1"/>
    <col min="1398" max="1645" width="0.85546875" style="62"/>
    <col min="1646" max="1646" width="1.85546875" style="62" customWidth="1"/>
    <col min="1647" max="1650" width="0.85546875" style="62"/>
    <col min="1651" max="1651" width="14.5703125" style="62" customWidth="1"/>
    <col min="1652" max="1652" width="12.85546875" style="62" customWidth="1"/>
    <col min="1653" max="1653" width="13.28515625" style="62" customWidth="1"/>
    <col min="1654" max="1901" width="0.85546875" style="62"/>
    <col min="1902" max="1902" width="1.85546875" style="62" customWidth="1"/>
    <col min="1903" max="1906" width="0.85546875" style="62"/>
    <col min="1907" max="1907" width="14.5703125" style="62" customWidth="1"/>
    <col min="1908" max="1908" width="12.85546875" style="62" customWidth="1"/>
    <col min="1909" max="1909" width="13.28515625" style="62" customWidth="1"/>
    <col min="1910" max="2157" width="0.85546875" style="62"/>
    <col min="2158" max="2158" width="1.85546875" style="62" customWidth="1"/>
    <col min="2159" max="2162" width="0.85546875" style="62"/>
    <col min="2163" max="2163" width="14.5703125" style="62" customWidth="1"/>
    <col min="2164" max="2164" width="12.85546875" style="62" customWidth="1"/>
    <col min="2165" max="2165" width="13.28515625" style="62" customWidth="1"/>
    <col min="2166" max="2413" width="0.85546875" style="62"/>
    <col min="2414" max="2414" width="1.85546875" style="62" customWidth="1"/>
    <col min="2415" max="2418" width="0.85546875" style="62"/>
    <col min="2419" max="2419" width="14.5703125" style="62" customWidth="1"/>
    <col min="2420" max="2420" width="12.85546875" style="62" customWidth="1"/>
    <col min="2421" max="2421" width="13.28515625" style="62" customWidth="1"/>
    <col min="2422" max="2669" width="0.85546875" style="62"/>
    <col min="2670" max="2670" width="1.85546875" style="62" customWidth="1"/>
    <col min="2671" max="2674" width="0.85546875" style="62"/>
    <col min="2675" max="2675" width="14.5703125" style="62" customWidth="1"/>
    <col min="2676" max="2676" width="12.85546875" style="62" customWidth="1"/>
    <col min="2677" max="2677" width="13.28515625" style="62" customWidth="1"/>
    <col min="2678" max="2925" width="0.85546875" style="62"/>
    <col min="2926" max="2926" width="1.85546875" style="62" customWidth="1"/>
    <col min="2927" max="2930" width="0.85546875" style="62"/>
    <col min="2931" max="2931" width="14.5703125" style="62" customWidth="1"/>
    <col min="2932" max="2932" width="12.85546875" style="62" customWidth="1"/>
    <col min="2933" max="2933" width="13.28515625" style="62" customWidth="1"/>
    <col min="2934" max="3181" width="0.85546875" style="62"/>
    <col min="3182" max="3182" width="1.85546875" style="62" customWidth="1"/>
    <col min="3183" max="3186" width="0.85546875" style="62"/>
    <col min="3187" max="3187" width="14.5703125" style="62" customWidth="1"/>
    <col min="3188" max="3188" width="12.85546875" style="62" customWidth="1"/>
    <col min="3189" max="3189" width="13.28515625" style="62" customWidth="1"/>
    <col min="3190" max="3437" width="0.85546875" style="62"/>
    <col min="3438" max="3438" width="1.85546875" style="62" customWidth="1"/>
    <col min="3439" max="3442" width="0.85546875" style="62"/>
    <col min="3443" max="3443" width="14.5703125" style="62" customWidth="1"/>
    <col min="3444" max="3444" width="12.85546875" style="62" customWidth="1"/>
    <col min="3445" max="3445" width="13.28515625" style="62" customWidth="1"/>
    <col min="3446" max="3693" width="0.85546875" style="62"/>
    <col min="3694" max="3694" width="1.85546875" style="62" customWidth="1"/>
    <col min="3695" max="3698" width="0.85546875" style="62"/>
    <col min="3699" max="3699" width="14.5703125" style="62" customWidth="1"/>
    <col min="3700" max="3700" width="12.85546875" style="62" customWidth="1"/>
    <col min="3701" max="3701" width="13.28515625" style="62" customWidth="1"/>
    <col min="3702" max="3949" width="0.85546875" style="62"/>
    <col min="3950" max="3950" width="1.85546875" style="62" customWidth="1"/>
    <col min="3951" max="3954" width="0.85546875" style="62"/>
    <col min="3955" max="3955" width="14.5703125" style="62" customWidth="1"/>
    <col min="3956" max="3956" width="12.85546875" style="62" customWidth="1"/>
    <col min="3957" max="3957" width="13.28515625" style="62" customWidth="1"/>
    <col min="3958" max="4205" width="0.85546875" style="62"/>
    <col min="4206" max="4206" width="1.85546875" style="62" customWidth="1"/>
    <col min="4207" max="4210" width="0.85546875" style="62"/>
    <col min="4211" max="4211" width="14.5703125" style="62" customWidth="1"/>
    <col min="4212" max="4212" width="12.85546875" style="62" customWidth="1"/>
    <col min="4213" max="4213" width="13.28515625" style="62" customWidth="1"/>
    <col min="4214" max="4461" width="0.85546875" style="62"/>
    <col min="4462" max="4462" width="1.85546875" style="62" customWidth="1"/>
    <col min="4463" max="4466" width="0.85546875" style="62"/>
    <col min="4467" max="4467" width="14.5703125" style="62" customWidth="1"/>
    <col min="4468" max="4468" width="12.85546875" style="62" customWidth="1"/>
    <col min="4469" max="4469" width="13.28515625" style="62" customWidth="1"/>
    <col min="4470" max="4717" width="0.85546875" style="62"/>
    <col min="4718" max="4718" width="1.85546875" style="62" customWidth="1"/>
    <col min="4719" max="4722" width="0.85546875" style="62"/>
    <col min="4723" max="4723" width="14.5703125" style="62" customWidth="1"/>
    <col min="4724" max="4724" width="12.85546875" style="62" customWidth="1"/>
    <col min="4725" max="4725" width="13.28515625" style="62" customWidth="1"/>
    <col min="4726" max="4973" width="0.85546875" style="62"/>
    <col min="4974" max="4974" width="1.85546875" style="62" customWidth="1"/>
    <col min="4975" max="4978" width="0.85546875" style="62"/>
    <col min="4979" max="4979" width="14.5703125" style="62" customWidth="1"/>
    <col min="4980" max="4980" width="12.85546875" style="62" customWidth="1"/>
    <col min="4981" max="4981" width="13.28515625" style="62" customWidth="1"/>
    <col min="4982" max="5229" width="0.85546875" style="62"/>
    <col min="5230" max="5230" width="1.85546875" style="62" customWidth="1"/>
    <col min="5231" max="5234" width="0.85546875" style="62"/>
    <col min="5235" max="5235" width="14.5703125" style="62" customWidth="1"/>
    <col min="5236" max="5236" width="12.85546875" style="62" customWidth="1"/>
    <col min="5237" max="5237" width="13.28515625" style="62" customWidth="1"/>
    <col min="5238" max="5485" width="0.85546875" style="62"/>
    <col min="5486" max="5486" width="1.85546875" style="62" customWidth="1"/>
    <col min="5487" max="5490" width="0.85546875" style="62"/>
    <col min="5491" max="5491" width="14.5703125" style="62" customWidth="1"/>
    <col min="5492" max="5492" width="12.85546875" style="62" customWidth="1"/>
    <col min="5493" max="5493" width="13.28515625" style="62" customWidth="1"/>
    <col min="5494" max="5741" width="0.85546875" style="62"/>
    <col min="5742" max="5742" width="1.85546875" style="62" customWidth="1"/>
    <col min="5743" max="5746" width="0.85546875" style="62"/>
    <col min="5747" max="5747" width="14.5703125" style="62" customWidth="1"/>
    <col min="5748" max="5748" width="12.85546875" style="62" customWidth="1"/>
    <col min="5749" max="5749" width="13.28515625" style="62" customWidth="1"/>
    <col min="5750" max="5997" width="0.85546875" style="62"/>
    <col min="5998" max="5998" width="1.85546875" style="62" customWidth="1"/>
    <col min="5999" max="6002" width="0.85546875" style="62"/>
    <col min="6003" max="6003" width="14.5703125" style="62" customWidth="1"/>
    <col min="6004" max="6004" width="12.85546875" style="62" customWidth="1"/>
    <col min="6005" max="6005" width="13.28515625" style="62" customWidth="1"/>
    <col min="6006" max="6253" width="0.85546875" style="62"/>
    <col min="6254" max="6254" width="1.85546875" style="62" customWidth="1"/>
    <col min="6255" max="6258" width="0.85546875" style="62"/>
    <col min="6259" max="6259" width="14.5703125" style="62" customWidth="1"/>
    <col min="6260" max="6260" width="12.85546875" style="62" customWidth="1"/>
    <col min="6261" max="6261" width="13.28515625" style="62" customWidth="1"/>
    <col min="6262" max="6509" width="0.85546875" style="62"/>
    <col min="6510" max="6510" width="1.85546875" style="62" customWidth="1"/>
    <col min="6511" max="6514" width="0.85546875" style="62"/>
    <col min="6515" max="6515" width="14.5703125" style="62" customWidth="1"/>
    <col min="6516" max="6516" width="12.85546875" style="62" customWidth="1"/>
    <col min="6517" max="6517" width="13.28515625" style="62" customWidth="1"/>
    <col min="6518" max="6765" width="0.85546875" style="62"/>
    <col min="6766" max="6766" width="1.85546875" style="62" customWidth="1"/>
    <col min="6767" max="6770" width="0.85546875" style="62"/>
    <col min="6771" max="6771" width="14.5703125" style="62" customWidth="1"/>
    <col min="6772" max="6772" width="12.85546875" style="62" customWidth="1"/>
    <col min="6773" max="6773" width="13.28515625" style="62" customWidth="1"/>
    <col min="6774" max="7021" width="0.85546875" style="62"/>
    <col min="7022" max="7022" width="1.85546875" style="62" customWidth="1"/>
    <col min="7023" max="7026" width="0.85546875" style="62"/>
    <col min="7027" max="7027" width="14.5703125" style="62" customWidth="1"/>
    <col min="7028" max="7028" width="12.85546875" style="62" customWidth="1"/>
    <col min="7029" max="7029" width="13.28515625" style="62" customWidth="1"/>
    <col min="7030" max="7277" width="0.85546875" style="62"/>
    <col min="7278" max="7278" width="1.85546875" style="62" customWidth="1"/>
    <col min="7279" max="7282" width="0.85546875" style="62"/>
    <col min="7283" max="7283" width="14.5703125" style="62" customWidth="1"/>
    <col min="7284" max="7284" width="12.85546875" style="62" customWidth="1"/>
    <col min="7285" max="7285" width="13.28515625" style="62" customWidth="1"/>
    <col min="7286" max="7533" width="0.85546875" style="62"/>
    <col min="7534" max="7534" width="1.85546875" style="62" customWidth="1"/>
    <col min="7535" max="7538" width="0.85546875" style="62"/>
    <col min="7539" max="7539" width="14.5703125" style="62" customWidth="1"/>
    <col min="7540" max="7540" width="12.85546875" style="62" customWidth="1"/>
    <col min="7541" max="7541" width="13.28515625" style="62" customWidth="1"/>
    <col min="7542" max="7789" width="0.85546875" style="62"/>
    <col min="7790" max="7790" width="1.85546875" style="62" customWidth="1"/>
    <col min="7791" max="7794" width="0.85546875" style="62"/>
    <col min="7795" max="7795" width="14.5703125" style="62" customWidth="1"/>
    <col min="7796" max="7796" width="12.85546875" style="62" customWidth="1"/>
    <col min="7797" max="7797" width="13.28515625" style="62" customWidth="1"/>
    <col min="7798" max="8045" width="0.85546875" style="62"/>
    <col min="8046" max="8046" width="1.85546875" style="62" customWidth="1"/>
    <col min="8047" max="8050" width="0.85546875" style="62"/>
    <col min="8051" max="8051" width="14.5703125" style="62" customWidth="1"/>
    <col min="8052" max="8052" width="12.85546875" style="62" customWidth="1"/>
    <col min="8053" max="8053" width="13.28515625" style="62" customWidth="1"/>
    <col min="8054" max="8301" width="0.85546875" style="62"/>
    <col min="8302" max="8302" width="1.85546875" style="62" customWidth="1"/>
    <col min="8303" max="8306" width="0.85546875" style="62"/>
    <col min="8307" max="8307" width="14.5703125" style="62" customWidth="1"/>
    <col min="8308" max="8308" width="12.85546875" style="62" customWidth="1"/>
    <col min="8309" max="8309" width="13.28515625" style="62" customWidth="1"/>
    <col min="8310" max="8557" width="0.85546875" style="62"/>
    <col min="8558" max="8558" width="1.85546875" style="62" customWidth="1"/>
    <col min="8559" max="8562" width="0.85546875" style="62"/>
    <col min="8563" max="8563" width="14.5703125" style="62" customWidth="1"/>
    <col min="8564" max="8564" width="12.85546875" style="62" customWidth="1"/>
    <col min="8565" max="8565" width="13.28515625" style="62" customWidth="1"/>
    <col min="8566" max="8813" width="0.85546875" style="62"/>
    <col min="8814" max="8814" width="1.85546875" style="62" customWidth="1"/>
    <col min="8815" max="8818" width="0.85546875" style="62"/>
    <col min="8819" max="8819" width="14.5703125" style="62" customWidth="1"/>
    <col min="8820" max="8820" width="12.85546875" style="62" customWidth="1"/>
    <col min="8821" max="8821" width="13.28515625" style="62" customWidth="1"/>
    <col min="8822" max="9069" width="0.85546875" style="62"/>
    <col min="9070" max="9070" width="1.85546875" style="62" customWidth="1"/>
    <col min="9071" max="9074" width="0.85546875" style="62"/>
    <col min="9075" max="9075" width="14.5703125" style="62" customWidth="1"/>
    <col min="9076" max="9076" width="12.85546875" style="62" customWidth="1"/>
    <col min="9077" max="9077" width="13.28515625" style="62" customWidth="1"/>
    <col min="9078" max="9325" width="0.85546875" style="62"/>
    <col min="9326" max="9326" width="1.85546875" style="62" customWidth="1"/>
    <col min="9327" max="9330" width="0.85546875" style="62"/>
    <col min="9331" max="9331" width="14.5703125" style="62" customWidth="1"/>
    <col min="9332" max="9332" width="12.85546875" style="62" customWidth="1"/>
    <col min="9333" max="9333" width="13.28515625" style="62" customWidth="1"/>
    <col min="9334" max="9581" width="0.85546875" style="62"/>
    <col min="9582" max="9582" width="1.85546875" style="62" customWidth="1"/>
    <col min="9583" max="9586" width="0.85546875" style="62"/>
    <col min="9587" max="9587" width="14.5703125" style="62" customWidth="1"/>
    <col min="9588" max="9588" width="12.85546875" style="62" customWidth="1"/>
    <col min="9589" max="9589" width="13.28515625" style="62" customWidth="1"/>
    <col min="9590" max="9837" width="0.85546875" style="62"/>
    <col min="9838" max="9838" width="1.85546875" style="62" customWidth="1"/>
    <col min="9839" max="9842" width="0.85546875" style="62"/>
    <col min="9843" max="9843" width="14.5703125" style="62" customWidth="1"/>
    <col min="9844" max="9844" width="12.85546875" style="62" customWidth="1"/>
    <col min="9845" max="9845" width="13.28515625" style="62" customWidth="1"/>
    <col min="9846" max="10093" width="0.85546875" style="62"/>
    <col min="10094" max="10094" width="1.85546875" style="62" customWidth="1"/>
    <col min="10095" max="10098" width="0.85546875" style="62"/>
    <col min="10099" max="10099" width="14.5703125" style="62" customWidth="1"/>
    <col min="10100" max="10100" width="12.85546875" style="62" customWidth="1"/>
    <col min="10101" max="10101" width="13.28515625" style="62" customWidth="1"/>
    <col min="10102" max="10349" width="0.85546875" style="62"/>
    <col min="10350" max="10350" width="1.85546875" style="62" customWidth="1"/>
    <col min="10351" max="10354" width="0.85546875" style="62"/>
    <col min="10355" max="10355" width="14.5703125" style="62" customWidth="1"/>
    <col min="10356" max="10356" width="12.85546875" style="62" customWidth="1"/>
    <col min="10357" max="10357" width="13.28515625" style="62" customWidth="1"/>
    <col min="10358" max="10605" width="0.85546875" style="62"/>
    <col min="10606" max="10606" width="1.85546875" style="62" customWidth="1"/>
    <col min="10607" max="10610" width="0.85546875" style="62"/>
    <col min="10611" max="10611" width="14.5703125" style="62" customWidth="1"/>
    <col min="10612" max="10612" width="12.85546875" style="62" customWidth="1"/>
    <col min="10613" max="10613" width="13.28515625" style="62" customWidth="1"/>
    <col min="10614" max="10861" width="0.85546875" style="62"/>
    <col min="10862" max="10862" width="1.85546875" style="62" customWidth="1"/>
    <col min="10863" max="10866" width="0.85546875" style="62"/>
    <col min="10867" max="10867" width="14.5703125" style="62" customWidth="1"/>
    <col min="10868" max="10868" width="12.85546875" style="62" customWidth="1"/>
    <col min="10869" max="10869" width="13.28515625" style="62" customWidth="1"/>
    <col min="10870" max="11117" width="0.85546875" style="62"/>
    <col min="11118" max="11118" width="1.85546875" style="62" customWidth="1"/>
    <col min="11119" max="11122" width="0.85546875" style="62"/>
    <col min="11123" max="11123" width="14.5703125" style="62" customWidth="1"/>
    <col min="11124" max="11124" width="12.85546875" style="62" customWidth="1"/>
    <col min="11125" max="11125" width="13.28515625" style="62" customWidth="1"/>
    <col min="11126" max="11373" width="0.85546875" style="62"/>
    <col min="11374" max="11374" width="1.85546875" style="62" customWidth="1"/>
    <col min="11375" max="11378" width="0.85546875" style="62"/>
    <col min="11379" max="11379" width="14.5703125" style="62" customWidth="1"/>
    <col min="11380" max="11380" width="12.85546875" style="62" customWidth="1"/>
    <col min="11381" max="11381" width="13.28515625" style="62" customWidth="1"/>
    <col min="11382" max="11629" width="0.85546875" style="62"/>
    <col min="11630" max="11630" width="1.85546875" style="62" customWidth="1"/>
    <col min="11631" max="11634" width="0.85546875" style="62"/>
    <col min="11635" max="11635" width="14.5703125" style="62" customWidth="1"/>
    <col min="11636" max="11636" width="12.85546875" style="62" customWidth="1"/>
    <col min="11637" max="11637" width="13.28515625" style="62" customWidth="1"/>
    <col min="11638" max="11885" width="0.85546875" style="62"/>
    <col min="11886" max="11886" width="1.85546875" style="62" customWidth="1"/>
    <col min="11887" max="11890" width="0.85546875" style="62"/>
    <col min="11891" max="11891" width="14.5703125" style="62" customWidth="1"/>
    <col min="11892" max="11892" width="12.85546875" style="62" customWidth="1"/>
    <col min="11893" max="11893" width="13.28515625" style="62" customWidth="1"/>
    <col min="11894" max="12141" width="0.85546875" style="62"/>
    <col min="12142" max="12142" width="1.85546875" style="62" customWidth="1"/>
    <col min="12143" max="12146" width="0.85546875" style="62"/>
    <col min="12147" max="12147" width="14.5703125" style="62" customWidth="1"/>
    <col min="12148" max="12148" width="12.85546875" style="62" customWidth="1"/>
    <col min="12149" max="12149" width="13.28515625" style="62" customWidth="1"/>
    <col min="12150" max="12397" width="0.85546875" style="62"/>
    <col min="12398" max="12398" width="1.85546875" style="62" customWidth="1"/>
    <col min="12399" max="12402" width="0.85546875" style="62"/>
    <col min="12403" max="12403" width="14.5703125" style="62" customWidth="1"/>
    <col min="12404" max="12404" width="12.85546875" style="62" customWidth="1"/>
    <col min="12405" max="12405" width="13.28515625" style="62" customWidth="1"/>
    <col min="12406" max="12653" width="0.85546875" style="62"/>
    <col min="12654" max="12654" width="1.85546875" style="62" customWidth="1"/>
    <col min="12655" max="12658" width="0.85546875" style="62"/>
    <col min="12659" max="12659" width="14.5703125" style="62" customWidth="1"/>
    <col min="12660" max="12660" width="12.85546875" style="62" customWidth="1"/>
    <col min="12661" max="12661" width="13.28515625" style="62" customWidth="1"/>
    <col min="12662" max="12909" width="0.85546875" style="62"/>
    <col min="12910" max="12910" width="1.85546875" style="62" customWidth="1"/>
    <col min="12911" max="12914" width="0.85546875" style="62"/>
    <col min="12915" max="12915" width="14.5703125" style="62" customWidth="1"/>
    <col min="12916" max="12916" width="12.85546875" style="62" customWidth="1"/>
    <col min="12917" max="12917" width="13.28515625" style="62" customWidth="1"/>
    <col min="12918" max="13165" width="0.85546875" style="62"/>
    <col min="13166" max="13166" width="1.85546875" style="62" customWidth="1"/>
    <col min="13167" max="13170" width="0.85546875" style="62"/>
    <col min="13171" max="13171" width="14.5703125" style="62" customWidth="1"/>
    <col min="13172" max="13172" width="12.85546875" style="62" customWidth="1"/>
    <col min="13173" max="13173" width="13.28515625" style="62" customWidth="1"/>
    <col min="13174" max="13421" width="0.85546875" style="62"/>
    <col min="13422" max="13422" width="1.85546875" style="62" customWidth="1"/>
    <col min="13423" max="13426" width="0.85546875" style="62"/>
    <col min="13427" max="13427" width="14.5703125" style="62" customWidth="1"/>
    <col min="13428" max="13428" width="12.85546875" style="62" customWidth="1"/>
    <col min="13429" max="13429" width="13.28515625" style="62" customWidth="1"/>
    <col min="13430" max="13677" width="0.85546875" style="62"/>
    <col min="13678" max="13678" width="1.85546875" style="62" customWidth="1"/>
    <col min="13679" max="13682" width="0.85546875" style="62"/>
    <col min="13683" max="13683" width="14.5703125" style="62" customWidth="1"/>
    <col min="13684" max="13684" width="12.85546875" style="62" customWidth="1"/>
    <col min="13685" max="13685" width="13.28515625" style="62" customWidth="1"/>
    <col min="13686" max="13933" width="0.85546875" style="62"/>
    <col min="13934" max="13934" width="1.85546875" style="62" customWidth="1"/>
    <col min="13935" max="13938" width="0.85546875" style="62"/>
    <col min="13939" max="13939" width="14.5703125" style="62" customWidth="1"/>
    <col min="13940" max="13940" width="12.85546875" style="62" customWidth="1"/>
    <col min="13941" max="13941" width="13.28515625" style="62" customWidth="1"/>
    <col min="13942" max="14189" width="0.85546875" style="62"/>
    <col min="14190" max="14190" width="1.85546875" style="62" customWidth="1"/>
    <col min="14191" max="14194" width="0.85546875" style="62"/>
    <col min="14195" max="14195" width="14.5703125" style="62" customWidth="1"/>
    <col min="14196" max="14196" width="12.85546875" style="62" customWidth="1"/>
    <col min="14197" max="14197" width="13.28515625" style="62" customWidth="1"/>
    <col min="14198" max="14445" width="0.85546875" style="62"/>
    <col min="14446" max="14446" width="1.85546875" style="62" customWidth="1"/>
    <col min="14447" max="14450" width="0.85546875" style="62"/>
    <col min="14451" max="14451" width="14.5703125" style="62" customWidth="1"/>
    <col min="14452" max="14452" width="12.85546875" style="62" customWidth="1"/>
    <col min="14453" max="14453" width="13.28515625" style="62" customWidth="1"/>
    <col min="14454" max="14701" width="0.85546875" style="62"/>
    <col min="14702" max="14702" width="1.85546875" style="62" customWidth="1"/>
    <col min="14703" max="14706" width="0.85546875" style="62"/>
    <col min="14707" max="14707" width="14.5703125" style="62" customWidth="1"/>
    <col min="14708" max="14708" width="12.85546875" style="62" customWidth="1"/>
    <col min="14709" max="14709" width="13.28515625" style="62" customWidth="1"/>
    <col min="14710" max="14957" width="0.85546875" style="62"/>
    <col min="14958" max="14958" width="1.85546875" style="62" customWidth="1"/>
    <col min="14959" max="14962" width="0.85546875" style="62"/>
    <col min="14963" max="14963" width="14.5703125" style="62" customWidth="1"/>
    <col min="14964" max="14964" width="12.85546875" style="62" customWidth="1"/>
    <col min="14965" max="14965" width="13.28515625" style="62" customWidth="1"/>
    <col min="14966" max="15213" width="0.85546875" style="62"/>
    <col min="15214" max="15214" width="1.85546875" style="62" customWidth="1"/>
    <col min="15215" max="15218" width="0.85546875" style="62"/>
    <col min="15219" max="15219" width="14.5703125" style="62" customWidth="1"/>
    <col min="15220" max="15220" width="12.85546875" style="62" customWidth="1"/>
    <col min="15221" max="15221" width="13.28515625" style="62" customWidth="1"/>
    <col min="15222" max="15469" width="0.85546875" style="62"/>
    <col min="15470" max="15470" width="1.85546875" style="62" customWidth="1"/>
    <col min="15471" max="15474" width="0.85546875" style="62"/>
    <col min="15475" max="15475" width="14.5703125" style="62" customWidth="1"/>
    <col min="15476" max="15476" width="12.85546875" style="62" customWidth="1"/>
    <col min="15477" max="15477" width="13.28515625" style="62" customWidth="1"/>
    <col min="15478" max="15725" width="0.85546875" style="62"/>
    <col min="15726" max="15726" width="1.85546875" style="62" customWidth="1"/>
    <col min="15727" max="15730" width="0.85546875" style="62"/>
    <col min="15731" max="15731" width="14.5703125" style="62" customWidth="1"/>
    <col min="15732" max="15732" width="12.85546875" style="62" customWidth="1"/>
    <col min="15733" max="15733" width="13.28515625" style="62" customWidth="1"/>
    <col min="15734" max="15981" width="0.85546875" style="62"/>
    <col min="15982" max="15982" width="1.85546875" style="62" customWidth="1"/>
    <col min="15983" max="15986" width="0.85546875" style="62"/>
    <col min="15987" max="15987" width="14.5703125" style="62" customWidth="1"/>
    <col min="15988" max="15988" width="12.85546875" style="62" customWidth="1"/>
    <col min="15989" max="15989" width="13.28515625" style="62" customWidth="1"/>
    <col min="15990" max="16237" width="0.85546875" style="62"/>
    <col min="16238" max="16238" width="1.85546875" style="62" customWidth="1"/>
    <col min="16239" max="16242" width="0.85546875" style="62"/>
    <col min="16243" max="16243" width="14.5703125" style="62" customWidth="1"/>
    <col min="16244" max="16244" width="12.85546875" style="62" customWidth="1"/>
    <col min="16245" max="16245" width="13.28515625" style="62" customWidth="1"/>
    <col min="16246" max="16384" width="0.85546875" style="62"/>
  </cols>
  <sheetData>
    <row r="1" spans="1:117" ht="12" customHeight="1" x14ac:dyDescent="0.25">
      <c r="DK1" s="395" t="s">
        <v>576</v>
      </c>
      <c r="DL1" s="395"/>
      <c r="DM1" s="395"/>
    </row>
    <row r="2" spans="1:117" s="96" customFormat="1" ht="14.25" x14ac:dyDescent="0.2">
      <c r="A2" s="397" t="s">
        <v>437</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96" customFormat="1" ht="14.25" x14ac:dyDescent="0.2">
      <c r="A4" s="96" t="s">
        <v>405</v>
      </c>
      <c r="W4" s="455">
        <v>244</v>
      </c>
      <c r="X4" s="455"/>
      <c r="Y4" s="455"/>
      <c r="Z4" s="455"/>
      <c r="AA4" s="455"/>
      <c r="AB4" s="455"/>
      <c r="AC4" s="455"/>
      <c r="AD4" s="455"/>
      <c r="AE4" s="455"/>
      <c r="AF4" s="455"/>
      <c r="AG4" s="455"/>
      <c r="AH4" s="455"/>
      <c r="AI4" s="455"/>
      <c r="AJ4" s="455"/>
      <c r="AK4" s="455"/>
      <c r="AL4" s="45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row>
    <row r="5" spans="1:117" s="96" customFormat="1" ht="6.75" customHeight="1" x14ac:dyDescent="0.2">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90" customFormat="1" ht="37.5" customHeight="1" x14ac:dyDescent="0.2">
      <c r="A6" s="372" t="s">
        <v>353</v>
      </c>
      <c r="B6" s="373"/>
      <c r="C6" s="373"/>
      <c r="D6" s="373"/>
      <c r="E6" s="374"/>
      <c r="F6" s="372" t="s">
        <v>0</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4"/>
      <c r="BC6" s="372" t="s">
        <v>438</v>
      </c>
      <c r="BD6" s="373"/>
      <c r="BE6" s="373"/>
      <c r="BF6" s="373"/>
      <c r="BG6" s="373"/>
      <c r="BH6" s="373"/>
      <c r="BI6" s="373"/>
      <c r="BJ6" s="373"/>
      <c r="BK6" s="373"/>
      <c r="BL6" s="373"/>
      <c r="BM6" s="373"/>
      <c r="BN6" s="373"/>
      <c r="BO6" s="373"/>
      <c r="BP6" s="373"/>
      <c r="BQ6" s="373"/>
      <c r="BR6" s="374"/>
      <c r="BS6" s="372" t="s">
        <v>439</v>
      </c>
      <c r="BT6" s="373"/>
      <c r="BU6" s="373"/>
      <c r="BV6" s="373"/>
      <c r="BW6" s="373"/>
      <c r="BX6" s="373"/>
      <c r="BY6" s="373"/>
      <c r="BZ6" s="373"/>
      <c r="CA6" s="373"/>
      <c r="CB6" s="373"/>
      <c r="CC6" s="373"/>
      <c r="CD6" s="373"/>
      <c r="CE6" s="373"/>
      <c r="CF6" s="373"/>
      <c r="CG6" s="373"/>
      <c r="CH6" s="374"/>
      <c r="CI6" s="372" t="s">
        <v>440</v>
      </c>
      <c r="CJ6" s="373"/>
      <c r="CK6" s="373"/>
      <c r="CL6" s="373"/>
      <c r="CM6" s="373"/>
      <c r="CN6" s="373"/>
      <c r="CO6" s="373"/>
      <c r="CP6" s="373"/>
      <c r="CQ6" s="373"/>
      <c r="CR6" s="373"/>
      <c r="CS6" s="373"/>
      <c r="CT6" s="373"/>
      <c r="CU6" s="373"/>
      <c r="CV6" s="374"/>
      <c r="CW6" s="372" t="s">
        <v>426</v>
      </c>
      <c r="CX6" s="373"/>
      <c r="CY6" s="373"/>
      <c r="CZ6" s="373"/>
      <c r="DA6" s="373"/>
      <c r="DB6" s="373"/>
      <c r="DC6" s="373"/>
      <c r="DD6" s="373"/>
      <c r="DE6" s="373"/>
      <c r="DF6" s="373"/>
      <c r="DG6" s="373"/>
      <c r="DH6" s="373"/>
      <c r="DI6" s="373"/>
      <c r="DJ6" s="374"/>
      <c r="DK6" s="381" t="s">
        <v>360</v>
      </c>
      <c r="DL6" s="382"/>
      <c r="DM6" s="383"/>
    </row>
    <row r="7" spans="1:117" s="90" customFormat="1" ht="101.25"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80"/>
      <c r="BC7" s="378"/>
      <c r="BD7" s="379"/>
      <c r="BE7" s="379"/>
      <c r="BF7" s="379"/>
      <c r="BG7" s="379"/>
      <c r="BH7" s="379"/>
      <c r="BI7" s="379"/>
      <c r="BJ7" s="379"/>
      <c r="BK7" s="379"/>
      <c r="BL7" s="379"/>
      <c r="BM7" s="379"/>
      <c r="BN7" s="379"/>
      <c r="BO7" s="379"/>
      <c r="BP7" s="379"/>
      <c r="BQ7" s="379"/>
      <c r="BR7" s="380"/>
      <c r="BS7" s="378"/>
      <c r="BT7" s="379"/>
      <c r="BU7" s="379"/>
      <c r="BV7" s="379"/>
      <c r="BW7" s="379"/>
      <c r="BX7" s="379"/>
      <c r="BY7" s="379"/>
      <c r="BZ7" s="379"/>
      <c r="CA7" s="379"/>
      <c r="CB7" s="379"/>
      <c r="CC7" s="379"/>
      <c r="CD7" s="379"/>
      <c r="CE7" s="379"/>
      <c r="CF7" s="379"/>
      <c r="CG7" s="379"/>
      <c r="CH7" s="380"/>
      <c r="CI7" s="378"/>
      <c r="CJ7" s="379"/>
      <c r="CK7" s="379"/>
      <c r="CL7" s="379"/>
      <c r="CM7" s="379"/>
      <c r="CN7" s="379"/>
      <c r="CO7" s="379"/>
      <c r="CP7" s="379"/>
      <c r="CQ7" s="379"/>
      <c r="CR7" s="379"/>
      <c r="CS7" s="379"/>
      <c r="CT7" s="379"/>
      <c r="CU7" s="379"/>
      <c r="CV7" s="380"/>
      <c r="CW7" s="378"/>
      <c r="CX7" s="379"/>
      <c r="CY7" s="379"/>
      <c r="CZ7" s="379"/>
      <c r="DA7" s="379"/>
      <c r="DB7" s="379"/>
      <c r="DC7" s="379"/>
      <c r="DD7" s="379"/>
      <c r="DE7" s="379"/>
      <c r="DF7" s="379"/>
      <c r="DG7" s="379"/>
      <c r="DH7" s="379"/>
      <c r="DI7" s="379"/>
      <c r="DJ7" s="380"/>
      <c r="DK7" s="76" t="s">
        <v>362</v>
      </c>
      <c r="DL7" s="76" t="s">
        <v>363</v>
      </c>
      <c r="DM7" s="76" t="s">
        <v>364</v>
      </c>
    </row>
    <row r="8" spans="1:117" s="70"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7"/>
      <c r="BC8" s="425">
        <v>3</v>
      </c>
      <c r="BD8" s="426"/>
      <c r="BE8" s="426"/>
      <c r="BF8" s="426"/>
      <c r="BG8" s="426"/>
      <c r="BH8" s="426"/>
      <c r="BI8" s="426"/>
      <c r="BJ8" s="426"/>
      <c r="BK8" s="426"/>
      <c r="BL8" s="426"/>
      <c r="BM8" s="426"/>
      <c r="BN8" s="426"/>
      <c r="BO8" s="426"/>
      <c r="BP8" s="426"/>
      <c r="BQ8" s="426"/>
      <c r="BR8" s="427"/>
      <c r="BS8" s="425">
        <v>4</v>
      </c>
      <c r="BT8" s="426"/>
      <c r="BU8" s="426"/>
      <c r="BV8" s="426"/>
      <c r="BW8" s="426"/>
      <c r="BX8" s="426"/>
      <c r="BY8" s="426"/>
      <c r="BZ8" s="426"/>
      <c r="CA8" s="426"/>
      <c r="CB8" s="426"/>
      <c r="CC8" s="426"/>
      <c r="CD8" s="426"/>
      <c r="CE8" s="426"/>
      <c r="CF8" s="426"/>
      <c r="CG8" s="426"/>
      <c r="CH8" s="427"/>
      <c r="CI8" s="425">
        <v>5</v>
      </c>
      <c r="CJ8" s="426"/>
      <c r="CK8" s="426"/>
      <c r="CL8" s="426"/>
      <c r="CM8" s="426"/>
      <c r="CN8" s="426"/>
      <c r="CO8" s="426"/>
      <c r="CP8" s="426"/>
      <c r="CQ8" s="426"/>
      <c r="CR8" s="426"/>
      <c r="CS8" s="426"/>
      <c r="CT8" s="426"/>
      <c r="CU8" s="426"/>
      <c r="CV8" s="427"/>
      <c r="CW8" s="425">
        <v>6</v>
      </c>
      <c r="CX8" s="426"/>
      <c r="CY8" s="426"/>
      <c r="CZ8" s="426"/>
      <c r="DA8" s="426"/>
      <c r="DB8" s="426"/>
      <c r="DC8" s="426"/>
      <c r="DD8" s="426"/>
      <c r="DE8" s="426"/>
      <c r="DF8" s="426"/>
      <c r="DG8" s="426"/>
      <c r="DH8" s="426"/>
      <c r="DI8" s="426"/>
      <c r="DJ8" s="427"/>
      <c r="DK8" s="89">
        <v>7</v>
      </c>
      <c r="DL8" s="89">
        <v>8</v>
      </c>
      <c r="DM8" s="89">
        <v>9</v>
      </c>
    </row>
    <row r="9" spans="1:117" s="72" customFormat="1" ht="15" customHeight="1" x14ac:dyDescent="0.2">
      <c r="A9" s="430" t="s">
        <v>10</v>
      </c>
      <c r="B9" s="456"/>
      <c r="C9" s="456"/>
      <c r="D9" s="456"/>
      <c r="E9" s="457"/>
      <c r="F9" s="458" t="s">
        <v>443</v>
      </c>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5"/>
      <c r="BC9" s="459"/>
      <c r="BD9" s="460"/>
      <c r="BE9" s="460"/>
      <c r="BF9" s="460"/>
      <c r="BG9" s="460"/>
      <c r="BH9" s="460"/>
      <c r="BI9" s="460"/>
      <c r="BJ9" s="460"/>
      <c r="BK9" s="460"/>
      <c r="BL9" s="460"/>
      <c r="BM9" s="460"/>
      <c r="BN9" s="460"/>
      <c r="BO9" s="460"/>
      <c r="BP9" s="460"/>
      <c r="BQ9" s="460"/>
      <c r="BR9" s="461"/>
      <c r="BS9" s="459"/>
      <c r="BT9" s="460"/>
      <c r="BU9" s="460"/>
      <c r="BV9" s="460"/>
      <c r="BW9" s="460"/>
      <c r="BX9" s="460"/>
      <c r="BY9" s="460"/>
      <c r="BZ9" s="460"/>
      <c r="CA9" s="460"/>
      <c r="CB9" s="460"/>
      <c r="CC9" s="460"/>
      <c r="CD9" s="460"/>
      <c r="CE9" s="460"/>
      <c r="CF9" s="460"/>
      <c r="CG9" s="460"/>
      <c r="CH9" s="461"/>
      <c r="CI9" s="459"/>
      <c r="CJ9" s="460"/>
      <c r="CK9" s="460"/>
      <c r="CL9" s="460"/>
      <c r="CM9" s="460"/>
      <c r="CN9" s="460"/>
      <c r="CO9" s="460"/>
      <c r="CP9" s="460"/>
      <c r="CQ9" s="460"/>
      <c r="CR9" s="460"/>
      <c r="CS9" s="460"/>
      <c r="CT9" s="460"/>
      <c r="CU9" s="460"/>
      <c r="CV9" s="461"/>
      <c r="CW9" s="459">
        <f>CW10+CW11</f>
        <v>1499.999996056727</v>
      </c>
      <c r="CX9" s="460"/>
      <c r="CY9" s="460"/>
      <c r="CZ9" s="460"/>
      <c r="DA9" s="460"/>
      <c r="DB9" s="460"/>
      <c r="DC9" s="460"/>
      <c r="DD9" s="460"/>
      <c r="DE9" s="460"/>
      <c r="DF9" s="460"/>
      <c r="DG9" s="460"/>
      <c r="DH9" s="460"/>
      <c r="DI9" s="460"/>
      <c r="DJ9" s="461"/>
      <c r="DK9" s="88">
        <f>DK10+DK11</f>
        <v>0</v>
      </c>
      <c r="DL9" s="88">
        <f>DL10+DL11</f>
        <v>0</v>
      </c>
      <c r="DM9" s="88">
        <f>DM10+DM11</f>
        <v>1499.999996056727</v>
      </c>
    </row>
    <row r="10" spans="1:117" s="72" customFormat="1" ht="15" customHeight="1" x14ac:dyDescent="0.2">
      <c r="A10" s="430" t="s">
        <v>128</v>
      </c>
      <c r="B10" s="456"/>
      <c r="C10" s="456"/>
      <c r="D10" s="456"/>
      <c r="E10" s="457"/>
      <c r="F10" s="462" t="s">
        <v>444</v>
      </c>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4"/>
      <c r="BC10" s="459">
        <v>18.136476900000002</v>
      </c>
      <c r="BD10" s="460"/>
      <c r="BE10" s="460"/>
      <c r="BF10" s="460"/>
      <c r="BG10" s="460"/>
      <c r="BH10" s="460"/>
      <c r="BI10" s="460"/>
      <c r="BJ10" s="460"/>
      <c r="BK10" s="460"/>
      <c r="BL10" s="460"/>
      <c r="BM10" s="460"/>
      <c r="BN10" s="460"/>
      <c r="BO10" s="460"/>
      <c r="BP10" s="460"/>
      <c r="BQ10" s="460"/>
      <c r="BR10" s="461"/>
      <c r="BS10" s="459">
        <v>44.11</v>
      </c>
      <c r="BT10" s="460"/>
      <c r="BU10" s="460"/>
      <c r="BV10" s="460"/>
      <c r="BW10" s="460"/>
      <c r="BX10" s="460"/>
      <c r="BY10" s="460"/>
      <c r="BZ10" s="460"/>
      <c r="CA10" s="460"/>
      <c r="CB10" s="460"/>
      <c r="CC10" s="460"/>
      <c r="CD10" s="460"/>
      <c r="CE10" s="460"/>
      <c r="CF10" s="460"/>
      <c r="CG10" s="460"/>
      <c r="CH10" s="461"/>
      <c r="CI10" s="459">
        <v>1</v>
      </c>
      <c r="CJ10" s="460"/>
      <c r="CK10" s="460"/>
      <c r="CL10" s="460"/>
      <c r="CM10" s="460"/>
      <c r="CN10" s="460"/>
      <c r="CO10" s="460"/>
      <c r="CP10" s="460"/>
      <c r="CQ10" s="460"/>
      <c r="CR10" s="460"/>
      <c r="CS10" s="460"/>
      <c r="CT10" s="460"/>
      <c r="CU10" s="460"/>
      <c r="CV10" s="461"/>
      <c r="CW10" s="459">
        <f>BC10*BS10*CI10</f>
        <v>799.99999605900007</v>
      </c>
      <c r="CX10" s="460"/>
      <c r="CY10" s="460"/>
      <c r="CZ10" s="460"/>
      <c r="DA10" s="460"/>
      <c r="DB10" s="460"/>
      <c r="DC10" s="460"/>
      <c r="DD10" s="460"/>
      <c r="DE10" s="460"/>
      <c r="DF10" s="460"/>
      <c r="DG10" s="460"/>
      <c r="DH10" s="460"/>
      <c r="DI10" s="460"/>
      <c r="DJ10" s="461"/>
      <c r="DK10" s="88">
        <v>0</v>
      </c>
      <c r="DL10" s="88">
        <v>0</v>
      </c>
      <c r="DM10" s="88">
        <f>CW10-DK10-DL10</f>
        <v>799.99999605900007</v>
      </c>
    </row>
    <row r="11" spans="1:117" s="72" customFormat="1" ht="15" customHeight="1" x14ac:dyDescent="0.2">
      <c r="A11" s="430" t="s">
        <v>130</v>
      </c>
      <c r="B11" s="456"/>
      <c r="C11" s="456"/>
      <c r="D11" s="456"/>
      <c r="E11" s="457"/>
      <c r="F11" s="462" t="s">
        <v>445</v>
      </c>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4"/>
      <c r="BC11" s="459">
        <v>20.716188221300001</v>
      </c>
      <c r="BD11" s="460"/>
      <c r="BE11" s="460"/>
      <c r="BF11" s="460"/>
      <c r="BG11" s="460"/>
      <c r="BH11" s="460"/>
      <c r="BI11" s="460"/>
      <c r="BJ11" s="460"/>
      <c r="BK11" s="460"/>
      <c r="BL11" s="460"/>
      <c r="BM11" s="460"/>
      <c r="BN11" s="460"/>
      <c r="BO11" s="460"/>
      <c r="BP11" s="460"/>
      <c r="BQ11" s="460"/>
      <c r="BR11" s="461"/>
      <c r="BS11" s="459">
        <v>33.79</v>
      </c>
      <c r="BT11" s="460"/>
      <c r="BU11" s="460"/>
      <c r="BV11" s="460"/>
      <c r="BW11" s="460"/>
      <c r="BX11" s="460"/>
      <c r="BY11" s="460"/>
      <c r="BZ11" s="460"/>
      <c r="CA11" s="460"/>
      <c r="CB11" s="460"/>
      <c r="CC11" s="460"/>
      <c r="CD11" s="460"/>
      <c r="CE11" s="460"/>
      <c r="CF11" s="460"/>
      <c r="CG11" s="460"/>
      <c r="CH11" s="461"/>
      <c r="CI11" s="459">
        <v>1</v>
      </c>
      <c r="CJ11" s="460"/>
      <c r="CK11" s="460"/>
      <c r="CL11" s="460"/>
      <c r="CM11" s="460"/>
      <c r="CN11" s="460"/>
      <c r="CO11" s="460"/>
      <c r="CP11" s="460"/>
      <c r="CQ11" s="460"/>
      <c r="CR11" s="460"/>
      <c r="CS11" s="460"/>
      <c r="CT11" s="460"/>
      <c r="CU11" s="460"/>
      <c r="CV11" s="461"/>
      <c r="CW11" s="459">
        <f>BC11*BS11*CI11</f>
        <v>699.99999999772706</v>
      </c>
      <c r="CX11" s="460"/>
      <c r="CY11" s="460"/>
      <c r="CZ11" s="460"/>
      <c r="DA11" s="460"/>
      <c r="DB11" s="460"/>
      <c r="DC11" s="460"/>
      <c r="DD11" s="460"/>
      <c r="DE11" s="460"/>
      <c r="DF11" s="460"/>
      <c r="DG11" s="460"/>
      <c r="DH11" s="460"/>
      <c r="DI11" s="460"/>
      <c r="DJ11" s="461"/>
      <c r="DK11" s="88">
        <v>0</v>
      </c>
      <c r="DL11" s="88">
        <v>0</v>
      </c>
      <c r="DM11" s="88">
        <f>CW11-DK11-DL11</f>
        <v>699.99999999772706</v>
      </c>
    </row>
    <row r="12" spans="1:117" s="72" customFormat="1" ht="15" hidden="1" customHeight="1" x14ac:dyDescent="0.2">
      <c r="A12" s="430"/>
      <c r="B12" s="456"/>
      <c r="C12" s="456"/>
      <c r="D12" s="456"/>
      <c r="E12" s="457"/>
      <c r="F12" s="458"/>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5"/>
      <c r="BC12" s="459"/>
      <c r="BD12" s="460"/>
      <c r="BE12" s="460"/>
      <c r="BF12" s="460"/>
      <c r="BG12" s="460"/>
      <c r="BH12" s="460"/>
      <c r="BI12" s="460"/>
      <c r="BJ12" s="460"/>
      <c r="BK12" s="460"/>
      <c r="BL12" s="460"/>
      <c r="BM12" s="460"/>
      <c r="BN12" s="460"/>
      <c r="BO12" s="460"/>
      <c r="BP12" s="460"/>
      <c r="BQ12" s="460"/>
      <c r="BR12" s="461"/>
      <c r="BS12" s="459"/>
      <c r="BT12" s="460"/>
      <c r="BU12" s="460"/>
      <c r="BV12" s="460"/>
      <c r="BW12" s="460"/>
      <c r="BX12" s="460"/>
      <c r="BY12" s="460"/>
      <c r="BZ12" s="460"/>
      <c r="CA12" s="460"/>
      <c r="CB12" s="460"/>
      <c r="CC12" s="460"/>
      <c r="CD12" s="460"/>
      <c r="CE12" s="460"/>
      <c r="CF12" s="460"/>
      <c r="CG12" s="460"/>
      <c r="CH12" s="461"/>
      <c r="CI12" s="459"/>
      <c r="CJ12" s="460"/>
      <c r="CK12" s="460"/>
      <c r="CL12" s="460"/>
      <c r="CM12" s="460"/>
      <c r="CN12" s="460"/>
      <c r="CO12" s="460"/>
      <c r="CP12" s="460"/>
      <c r="CQ12" s="460"/>
      <c r="CR12" s="460"/>
      <c r="CS12" s="460"/>
      <c r="CT12" s="460"/>
      <c r="CU12" s="460"/>
      <c r="CV12" s="461"/>
      <c r="CW12" s="459"/>
      <c r="CX12" s="460"/>
      <c r="CY12" s="460"/>
      <c r="CZ12" s="460"/>
      <c r="DA12" s="460"/>
      <c r="DB12" s="460"/>
      <c r="DC12" s="460"/>
      <c r="DD12" s="460"/>
      <c r="DE12" s="460"/>
      <c r="DF12" s="460"/>
      <c r="DG12" s="460"/>
      <c r="DH12" s="460"/>
      <c r="DI12" s="460"/>
      <c r="DJ12" s="461"/>
      <c r="DK12" s="88"/>
      <c r="DL12" s="88"/>
      <c r="DM12" s="88"/>
    </row>
    <row r="13" spans="1:117" s="72" customFormat="1" ht="15" hidden="1" customHeight="1" x14ac:dyDescent="0.2">
      <c r="A13" s="430"/>
      <c r="B13" s="456"/>
      <c r="C13" s="456"/>
      <c r="D13" s="456"/>
      <c r="E13" s="457"/>
      <c r="F13" s="458"/>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5"/>
      <c r="BC13" s="459"/>
      <c r="BD13" s="460"/>
      <c r="BE13" s="460"/>
      <c r="BF13" s="460"/>
      <c r="BG13" s="460"/>
      <c r="BH13" s="460"/>
      <c r="BI13" s="460"/>
      <c r="BJ13" s="460"/>
      <c r="BK13" s="460"/>
      <c r="BL13" s="460"/>
      <c r="BM13" s="460"/>
      <c r="BN13" s="460"/>
      <c r="BO13" s="460"/>
      <c r="BP13" s="460"/>
      <c r="BQ13" s="460"/>
      <c r="BR13" s="461"/>
      <c r="BS13" s="459"/>
      <c r="BT13" s="460"/>
      <c r="BU13" s="460"/>
      <c r="BV13" s="460"/>
      <c r="BW13" s="460"/>
      <c r="BX13" s="460"/>
      <c r="BY13" s="460"/>
      <c r="BZ13" s="460"/>
      <c r="CA13" s="460"/>
      <c r="CB13" s="460"/>
      <c r="CC13" s="460"/>
      <c r="CD13" s="460"/>
      <c r="CE13" s="460"/>
      <c r="CF13" s="460"/>
      <c r="CG13" s="460"/>
      <c r="CH13" s="461"/>
      <c r="CI13" s="459"/>
      <c r="CJ13" s="460"/>
      <c r="CK13" s="460"/>
      <c r="CL13" s="460"/>
      <c r="CM13" s="460"/>
      <c r="CN13" s="460"/>
      <c r="CO13" s="460"/>
      <c r="CP13" s="460"/>
      <c r="CQ13" s="460"/>
      <c r="CR13" s="460"/>
      <c r="CS13" s="460"/>
      <c r="CT13" s="460"/>
      <c r="CU13" s="460"/>
      <c r="CV13" s="461"/>
      <c r="CW13" s="459"/>
      <c r="CX13" s="460"/>
      <c r="CY13" s="460"/>
      <c r="CZ13" s="460"/>
      <c r="DA13" s="460"/>
      <c r="DB13" s="460"/>
      <c r="DC13" s="460"/>
      <c r="DD13" s="460"/>
      <c r="DE13" s="460"/>
      <c r="DF13" s="460"/>
      <c r="DG13" s="460"/>
      <c r="DH13" s="460"/>
      <c r="DI13" s="460"/>
      <c r="DJ13" s="461"/>
      <c r="DK13" s="88"/>
      <c r="DL13" s="88"/>
      <c r="DM13" s="88"/>
    </row>
    <row r="14" spans="1:117" s="72" customFormat="1" ht="15" hidden="1" customHeight="1" x14ac:dyDescent="0.2">
      <c r="A14" s="430"/>
      <c r="B14" s="456"/>
      <c r="C14" s="456"/>
      <c r="D14" s="456"/>
      <c r="E14" s="457"/>
      <c r="F14" s="458"/>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5"/>
      <c r="BC14" s="459"/>
      <c r="BD14" s="460"/>
      <c r="BE14" s="460"/>
      <c r="BF14" s="460"/>
      <c r="BG14" s="460"/>
      <c r="BH14" s="460"/>
      <c r="BI14" s="460"/>
      <c r="BJ14" s="460"/>
      <c r="BK14" s="460"/>
      <c r="BL14" s="460"/>
      <c r="BM14" s="460"/>
      <c r="BN14" s="460"/>
      <c r="BO14" s="460"/>
      <c r="BP14" s="460"/>
      <c r="BQ14" s="460"/>
      <c r="BR14" s="461"/>
      <c r="BS14" s="459"/>
      <c r="BT14" s="460"/>
      <c r="BU14" s="460"/>
      <c r="BV14" s="460"/>
      <c r="BW14" s="460"/>
      <c r="BX14" s="460"/>
      <c r="BY14" s="460"/>
      <c r="BZ14" s="460"/>
      <c r="CA14" s="460"/>
      <c r="CB14" s="460"/>
      <c r="CC14" s="460"/>
      <c r="CD14" s="460"/>
      <c r="CE14" s="460"/>
      <c r="CF14" s="460"/>
      <c r="CG14" s="460"/>
      <c r="CH14" s="461"/>
      <c r="CI14" s="459"/>
      <c r="CJ14" s="460"/>
      <c r="CK14" s="460"/>
      <c r="CL14" s="460"/>
      <c r="CM14" s="460"/>
      <c r="CN14" s="460"/>
      <c r="CO14" s="460"/>
      <c r="CP14" s="460"/>
      <c r="CQ14" s="460"/>
      <c r="CR14" s="460"/>
      <c r="CS14" s="460"/>
      <c r="CT14" s="460"/>
      <c r="CU14" s="460"/>
      <c r="CV14" s="461"/>
      <c r="CW14" s="459"/>
      <c r="CX14" s="460"/>
      <c r="CY14" s="460"/>
      <c r="CZ14" s="460"/>
      <c r="DA14" s="460"/>
      <c r="DB14" s="460"/>
      <c r="DC14" s="460"/>
      <c r="DD14" s="460"/>
      <c r="DE14" s="460"/>
      <c r="DF14" s="460"/>
      <c r="DG14" s="460"/>
      <c r="DH14" s="460"/>
      <c r="DI14" s="460"/>
      <c r="DJ14" s="461"/>
      <c r="DK14" s="88"/>
      <c r="DL14" s="88"/>
      <c r="DM14" s="88"/>
    </row>
    <row r="15" spans="1:117" s="72" customFormat="1" ht="15" hidden="1" customHeight="1" x14ac:dyDescent="0.2">
      <c r="A15" s="430"/>
      <c r="B15" s="456"/>
      <c r="C15" s="456"/>
      <c r="D15" s="456"/>
      <c r="E15" s="457"/>
      <c r="F15" s="458"/>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5"/>
      <c r="BC15" s="459"/>
      <c r="BD15" s="460"/>
      <c r="BE15" s="460"/>
      <c r="BF15" s="460"/>
      <c r="BG15" s="460"/>
      <c r="BH15" s="460"/>
      <c r="BI15" s="460"/>
      <c r="BJ15" s="460"/>
      <c r="BK15" s="460"/>
      <c r="BL15" s="460"/>
      <c r="BM15" s="460"/>
      <c r="BN15" s="460"/>
      <c r="BO15" s="460"/>
      <c r="BP15" s="460"/>
      <c r="BQ15" s="460"/>
      <c r="BR15" s="461"/>
      <c r="BS15" s="459"/>
      <c r="BT15" s="460"/>
      <c r="BU15" s="460"/>
      <c r="BV15" s="460"/>
      <c r="BW15" s="460"/>
      <c r="BX15" s="460"/>
      <c r="BY15" s="460"/>
      <c r="BZ15" s="460"/>
      <c r="CA15" s="460"/>
      <c r="CB15" s="460"/>
      <c r="CC15" s="460"/>
      <c r="CD15" s="460"/>
      <c r="CE15" s="460"/>
      <c r="CF15" s="460"/>
      <c r="CG15" s="460"/>
      <c r="CH15" s="461"/>
      <c r="CI15" s="459"/>
      <c r="CJ15" s="460"/>
      <c r="CK15" s="460"/>
      <c r="CL15" s="460"/>
      <c r="CM15" s="460"/>
      <c r="CN15" s="460"/>
      <c r="CO15" s="460"/>
      <c r="CP15" s="460"/>
      <c r="CQ15" s="460"/>
      <c r="CR15" s="460"/>
      <c r="CS15" s="460"/>
      <c r="CT15" s="460"/>
      <c r="CU15" s="460"/>
      <c r="CV15" s="461"/>
      <c r="CW15" s="459"/>
      <c r="CX15" s="460"/>
      <c r="CY15" s="460"/>
      <c r="CZ15" s="460"/>
      <c r="DA15" s="460"/>
      <c r="DB15" s="460"/>
      <c r="DC15" s="460"/>
      <c r="DD15" s="460"/>
      <c r="DE15" s="460"/>
      <c r="DF15" s="460"/>
      <c r="DG15" s="460"/>
      <c r="DH15" s="460"/>
      <c r="DI15" s="460"/>
      <c r="DJ15" s="461"/>
      <c r="DK15" s="88"/>
      <c r="DL15" s="88"/>
      <c r="DM15" s="88"/>
    </row>
    <row r="16" spans="1:117" s="72" customFormat="1" ht="15" hidden="1" customHeight="1" x14ac:dyDescent="0.2">
      <c r="A16" s="430"/>
      <c r="B16" s="456"/>
      <c r="C16" s="456"/>
      <c r="D16" s="456"/>
      <c r="E16" s="457"/>
      <c r="F16" s="458"/>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5"/>
      <c r="BC16" s="459"/>
      <c r="BD16" s="460"/>
      <c r="BE16" s="460"/>
      <c r="BF16" s="460"/>
      <c r="BG16" s="460"/>
      <c r="BH16" s="460"/>
      <c r="BI16" s="460"/>
      <c r="BJ16" s="460"/>
      <c r="BK16" s="460"/>
      <c r="BL16" s="460"/>
      <c r="BM16" s="460"/>
      <c r="BN16" s="460"/>
      <c r="BO16" s="460"/>
      <c r="BP16" s="460"/>
      <c r="BQ16" s="460"/>
      <c r="BR16" s="461"/>
      <c r="BS16" s="459"/>
      <c r="BT16" s="460"/>
      <c r="BU16" s="460"/>
      <c r="BV16" s="460"/>
      <c r="BW16" s="460"/>
      <c r="BX16" s="460"/>
      <c r="BY16" s="460"/>
      <c r="BZ16" s="460"/>
      <c r="CA16" s="460"/>
      <c r="CB16" s="460"/>
      <c r="CC16" s="460"/>
      <c r="CD16" s="460"/>
      <c r="CE16" s="460"/>
      <c r="CF16" s="460"/>
      <c r="CG16" s="460"/>
      <c r="CH16" s="461"/>
      <c r="CI16" s="459"/>
      <c r="CJ16" s="460"/>
      <c r="CK16" s="460"/>
      <c r="CL16" s="460"/>
      <c r="CM16" s="460"/>
      <c r="CN16" s="460"/>
      <c r="CO16" s="460"/>
      <c r="CP16" s="460"/>
      <c r="CQ16" s="460"/>
      <c r="CR16" s="460"/>
      <c r="CS16" s="460"/>
      <c r="CT16" s="460"/>
      <c r="CU16" s="460"/>
      <c r="CV16" s="461"/>
      <c r="CW16" s="459"/>
      <c r="CX16" s="460"/>
      <c r="CY16" s="460"/>
      <c r="CZ16" s="460"/>
      <c r="DA16" s="460"/>
      <c r="DB16" s="460"/>
      <c r="DC16" s="460"/>
      <c r="DD16" s="460"/>
      <c r="DE16" s="460"/>
      <c r="DF16" s="460"/>
      <c r="DG16" s="460"/>
      <c r="DH16" s="460"/>
      <c r="DI16" s="460"/>
      <c r="DJ16" s="461"/>
      <c r="DK16" s="88"/>
      <c r="DL16" s="88"/>
      <c r="DM16" s="88"/>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5"/>
      <c r="BC17" s="459"/>
      <c r="BD17" s="460"/>
      <c r="BE17" s="460"/>
      <c r="BF17" s="460"/>
      <c r="BG17" s="460"/>
      <c r="BH17" s="460"/>
      <c r="BI17" s="460"/>
      <c r="BJ17" s="460"/>
      <c r="BK17" s="460"/>
      <c r="BL17" s="460"/>
      <c r="BM17" s="460"/>
      <c r="BN17" s="460"/>
      <c r="BO17" s="460"/>
      <c r="BP17" s="460"/>
      <c r="BQ17" s="460"/>
      <c r="BR17" s="461"/>
      <c r="BS17" s="459"/>
      <c r="BT17" s="460"/>
      <c r="BU17" s="460"/>
      <c r="BV17" s="460"/>
      <c r="BW17" s="460"/>
      <c r="BX17" s="460"/>
      <c r="BY17" s="460"/>
      <c r="BZ17" s="460"/>
      <c r="CA17" s="460"/>
      <c r="CB17" s="460"/>
      <c r="CC17" s="460"/>
      <c r="CD17" s="460"/>
      <c r="CE17" s="460"/>
      <c r="CF17" s="460"/>
      <c r="CG17" s="460"/>
      <c r="CH17" s="461"/>
      <c r="CI17" s="459"/>
      <c r="CJ17" s="460"/>
      <c r="CK17" s="460"/>
      <c r="CL17" s="460"/>
      <c r="CM17" s="460"/>
      <c r="CN17" s="460"/>
      <c r="CO17" s="460"/>
      <c r="CP17" s="460"/>
      <c r="CQ17" s="460"/>
      <c r="CR17" s="460"/>
      <c r="CS17" s="460"/>
      <c r="CT17" s="460"/>
      <c r="CU17" s="460"/>
      <c r="CV17" s="461"/>
      <c r="CW17" s="459"/>
      <c r="CX17" s="460"/>
      <c r="CY17" s="460"/>
      <c r="CZ17" s="460"/>
      <c r="DA17" s="460"/>
      <c r="DB17" s="460"/>
      <c r="DC17" s="460"/>
      <c r="DD17" s="460"/>
      <c r="DE17" s="460"/>
      <c r="DF17" s="460"/>
      <c r="DG17" s="460"/>
      <c r="DH17" s="460"/>
      <c r="DI17" s="460"/>
      <c r="DJ17" s="461"/>
      <c r="DK17" s="88"/>
      <c r="DL17" s="88"/>
      <c r="DM17" s="88"/>
    </row>
    <row r="18" spans="1:117" s="72" customFormat="1" ht="15" customHeight="1" x14ac:dyDescent="0.2">
      <c r="A18" s="430"/>
      <c r="B18" s="456"/>
      <c r="C18" s="456"/>
      <c r="D18" s="456"/>
      <c r="E18" s="457"/>
      <c r="F18" s="366" t="s">
        <v>371</v>
      </c>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8"/>
      <c r="BC18" s="398" t="s">
        <v>36</v>
      </c>
      <c r="BD18" s="399"/>
      <c r="BE18" s="399"/>
      <c r="BF18" s="399"/>
      <c r="BG18" s="399"/>
      <c r="BH18" s="399"/>
      <c r="BI18" s="399"/>
      <c r="BJ18" s="399"/>
      <c r="BK18" s="399"/>
      <c r="BL18" s="399"/>
      <c r="BM18" s="399"/>
      <c r="BN18" s="399"/>
      <c r="BO18" s="399"/>
      <c r="BP18" s="399"/>
      <c r="BQ18" s="399"/>
      <c r="BR18" s="400"/>
      <c r="BS18" s="398" t="s">
        <v>36</v>
      </c>
      <c r="BT18" s="399"/>
      <c r="BU18" s="399"/>
      <c r="BV18" s="399"/>
      <c r="BW18" s="399"/>
      <c r="BX18" s="399"/>
      <c r="BY18" s="399"/>
      <c r="BZ18" s="399"/>
      <c r="CA18" s="399"/>
      <c r="CB18" s="399"/>
      <c r="CC18" s="399"/>
      <c r="CD18" s="399"/>
      <c r="CE18" s="399"/>
      <c r="CF18" s="399"/>
      <c r="CG18" s="399"/>
      <c r="CH18" s="400"/>
      <c r="CI18" s="398" t="s">
        <v>36</v>
      </c>
      <c r="CJ18" s="399"/>
      <c r="CK18" s="399"/>
      <c r="CL18" s="399"/>
      <c r="CM18" s="399"/>
      <c r="CN18" s="399"/>
      <c r="CO18" s="399"/>
      <c r="CP18" s="399"/>
      <c r="CQ18" s="399"/>
      <c r="CR18" s="399"/>
      <c r="CS18" s="399"/>
      <c r="CT18" s="399"/>
      <c r="CU18" s="399"/>
      <c r="CV18" s="400"/>
      <c r="CW18" s="459">
        <f>SUM(CW10:DJ11)</f>
        <v>1499.999996056727</v>
      </c>
      <c r="CX18" s="460"/>
      <c r="CY18" s="460"/>
      <c r="CZ18" s="460"/>
      <c r="DA18" s="460"/>
      <c r="DB18" s="460"/>
      <c r="DC18" s="460"/>
      <c r="DD18" s="460"/>
      <c r="DE18" s="460"/>
      <c r="DF18" s="460"/>
      <c r="DG18" s="460"/>
      <c r="DH18" s="460"/>
      <c r="DI18" s="460"/>
      <c r="DJ18" s="461"/>
      <c r="DK18" s="88">
        <f>DK9</f>
        <v>0</v>
      </c>
      <c r="DL18" s="88">
        <f>DL9</f>
        <v>0</v>
      </c>
      <c r="DM18" s="88">
        <f>DM9</f>
        <v>1499.999996056727</v>
      </c>
    </row>
    <row r="19" spans="1:117" s="72" customFormat="1" ht="15" customHeight="1" x14ac:dyDescent="0.2">
      <c r="A19" s="100"/>
      <c r="B19" s="100"/>
      <c r="C19" s="100"/>
      <c r="D19" s="100"/>
      <c r="E19" s="100"/>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101"/>
      <c r="CX19" s="101"/>
      <c r="CY19" s="101"/>
      <c r="CZ19" s="101"/>
      <c r="DA19" s="101"/>
      <c r="DB19" s="101"/>
      <c r="DC19" s="101"/>
      <c r="DD19" s="101"/>
      <c r="DE19" s="101"/>
      <c r="DF19" s="101"/>
      <c r="DG19" s="101"/>
      <c r="DH19" s="101"/>
      <c r="DI19" s="101"/>
      <c r="DJ19" s="101"/>
      <c r="DK19" s="101"/>
      <c r="DL19" s="101"/>
      <c r="DM19" s="101"/>
    </row>
    <row r="20" spans="1:117" s="72" customFormat="1" ht="15" hidden="1" customHeight="1" x14ac:dyDescent="0.2">
      <c r="A20" s="100"/>
      <c r="B20" s="100"/>
      <c r="C20" s="100"/>
      <c r="D20" s="100"/>
      <c r="E20" s="100"/>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101"/>
      <c r="CX20" s="101"/>
      <c r="CY20" s="101"/>
      <c r="CZ20" s="101"/>
      <c r="DA20" s="101"/>
      <c r="DB20" s="101"/>
      <c r="DC20" s="101"/>
      <c r="DD20" s="101"/>
      <c r="DE20" s="101"/>
      <c r="DF20" s="101"/>
      <c r="DG20" s="101"/>
      <c r="DH20" s="101"/>
      <c r="DI20" s="101"/>
      <c r="DJ20" s="101"/>
      <c r="DK20" s="101"/>
      <c r="DL20" s="101"/>
      <c r="DM20" s="101"/>
    </row>
    <row r="21" spans="1:117" s="72" customFormat="1" ht="15" hidden="1" customHeight="1" x14ac:dyDescent="0.2">
      <c r="A21" s="100"/>
      <c r="B21" s="100"/>
      <c r="C21" s="100"/>
      <c r="D21" s="100"/>
      <c r="E21" s="100"/>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101"/>
      <c r="CX21" s="101"/>
      <c r="CY21" s="101"/>
      <c r="CZ21" s="101"/>
      <c r="DA21" s="101"/>
      <c r="DB21" s="101"/>
      <c r="DC21" s="101"/>
      <c r="DD21" s="101"/>
      <c r="DE21" s="101"/>
      <c r="DF21" s="101"/>
      <c r="DG21" s="101"/>
      <c r="DH21" s="101"/>
      <c r="DI21" s="101"/>
      <c r="DJ21" s="101"/>
      <c r="DK21" s="101"/>
      <c r="DL21" s="101"/>
      <c r="DM21" s="101"/>
    </row>
    <row r="22" spans="1:117" s="72" customFormat="1" ht="15" hidden="1" customHeight="1" x14ac:dyDescent="0.2">
      <c r="A22" s="100"/>
      <c r="B22" s="100"/>
      <c r="C22" s="100"/>
      <c r="D22" s="100"/>
      <c r="E22" s="100"/>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101"/>
      <c r="CX22" s="101"/>
      <c r="CY22" s="101"/>
      <c r="CZ22" s="101"/>
      <c r="DA22" s="101"/>
      <c r="DB22" s="101"/>
      <c r="DC22" s="101"/>
      <c r="DD22" s="101"/>
      <c r="DE22" s="101"/>
      <c r="DF22" s="101"/>
      <c r="DG22" s="101"/>
      <c r="DH22" s="101"/>
      <c r="DI22" s="101"/>
      <c r="DJ22" s="101"/>
      <c r="DK22" s="101"/>
      <c r="DL22" s="101"/>
      <c r="DM22" s="101"/>
    </row>
    <row r="23" spans="1:117" s="72" customFormat="1" ht="15" hidden="1" customHeight="1" x14ac:dyDescent="0.2">
      <c r="A23" s="100"/>
      <c r="B23" s="100"/>
      <c r="C23" s="100"/>
      <c r="D23" s="100"/>
      <c r="E23" s="100"/>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101"/>
      <c r="CX23" s="101"/>
      <c r="CY23" s="101"/>
      <c r="CZ23" s="101"/>
      <c r="DA23" s="101"/>
      <c r="DB23" s="101"/>
      <c r="DC23" s="101"/>
      <c r="DD23" s="101"/>
      <c r="DE23" s="101"/>
      <c r="DF23" s="101"/>
      <c r="DG23" s="101"/>
      <c r="DH23" s="101"/>
      <c r="DI23" s="101"/>
      <c r="DJ23" s="101"/>
      <c r="DK23" s="101"/>
      <c r="DL23" s="101"/>
      <c r="DM23" s="101"/>
    </row>
    <row r="24" spans="1:117" s="72" customFormat="1" ht="15" hidden="1" customHeight="1" x14ac:dyDescent="0.2">
      <c r="A24" s="100"/>
      <c r="B24" s="100"/>
      <c r="C24" s="100"/>
      <c r="D24" s="100"/>
      <c r="E24" s="100"/>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101"/>
      <c r="CX24" s="101"/>
      <c r="CY24" s="101"/>
      <c r="CZ24" s="101"/>
      <c r="DA24" s="101"/>
      <c r="DB24" s="101"/>
      <c r="DC24" s="101"/>
      <c r="DD24" s="101"/>
      <c r="DE24" s="101"/>
      <c r="DF24" s="101"/>
      <c r="DG24" s="101"/>
      <c r="DH24" s="101"/>
      <c r="DI24" s="101"/>
      <c r="DJ24" s="101"/>
      <c r="DK24" s="101"/>
      <c r="DL24" s="101"/>
      <c r="DM24" s="101"/>
    </row>
    <row r="25" spans="1:117" s="72" customFormat="1" ht="15" hidden="1" customHeight="1" x14ac:dyDescent="0.2">
      <c r="A25" s="100"/>
      <c r="B25" s="100"/>
      <c r="C25" s="100"/>
      <c r="D25" s="100"/>
      <c r="E25" s="100"/>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101"/>
      <c r="CX25" s="101"/>
      <c r="CY25" s="101"/>
      <c r="CZ25" s="101"/>
      <c r="DA25" s="101"/>
      <c r="DB25" s="101"/>
      <c r="DC25" s="101"/>
      <c r="DD25" s="101"/>
      <c r="DE25" s="101"/>
      <c r="DF25" s="101"/>
      <c r="DG25" s="101"/>
      <c r="DH25" s="101"/>
      <c r="DI25" s="101"/>
      <c r="DJ25" s="101"/>
      <c r="DK25" s="101"/>
      <c r="DL25" s="101"/>
      <c r="DM25" s="101"/>
    </row>
    <row r="26" spans="1:117" s="72" customFormat="1" ht="15" hidden="1" customHeight="1" x14ac:dyDescent="0.2">
      <c r="A26" s="100"/>
      <c r="B26" s="100"/>
      <c r="C26" s="100"/>
      <c r="D26" s="100"/>
      <c r="E26" s="100"/>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101"/>
      <c r="CX26" s="101"/>
      <c r="CY26" s="101"/>
      <c r="CZ26" s="101"/>
      <c r="DA26" s="101"/>
      <c r="DB26" s="101"/>
      <c r="DC26" s="101"/>
      <c r="DD26" s="101"/>
      <c r="DE26" s="101"/>
      <c r="DF26" s="101"/>
      <c r="DG26" s="101"/>
      <c r="DH26" s="101"/>
      <c r="DI26" s="101"/>
      <c r="DJ26" s="101"/>
      <c r="DK26" s="101"/>
      <c r="DL26" s="101"/>
      <c r="DM26" s="101"/>
    </row>
    <row r="27" spans="1:117" s="72" customFormat="1" ht="15" hidden="1" customHeight="1" x14ac:dyDescent="0.2">
      <c r="A27" s="100"/>
      <c r="B27" s="100"/>
      <c r="C27" s="100"/>
      <c r="D27" s="100"/>
      <c r="E27" s="100"/>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101"/>
      <c r="CX27" s="101"/>
      <c r="CY27" s="101"/>
      <c r="CZ27" s="101"/>
      <c r="DA27" s="101"/>
      <c r="DB27" s="101"/>
      <c r="DC27" s="101"/>
      <c r="DD27" s="101"/>
      <c r="DE27" s="101"/>
      <c r="DF27" s="101"/>
      <c r="DG27" s="101"/>
      <c r="DH27" s="101"/>
      <c r="DI27" s="101"/>
      <c r="DJ27" s="101"/>
      <c r="DK27" s="101"/>
      <c r="DL27" s="101"/>
      <c r="DM27" s="101"/>
    </row>
    <row r="28" spans="1:117" s="72" customFormat="1" ht="15" hidden="1" customHeight="1" x14ac:dyDescent="0.2">
      <c r="A28" s="100"/>
      <c r="B28" s="100"/>
      <c r="C28" s="100"/>
      <c r="D28" s="100"/>
      <c r="E28" s="100"/>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101"/>
      <c r="CX28" s="101"/>
      <c r="CY28" s="101"/>
      <c r="CZ28" s="101"/>
      <c r="DA28" s="101"/>
      <c r="DB28" s="101"/>
      <c r="DC28" s="101"/>
      <c r="DD28" s="101"/>
      <c r="DE28" s="101"/>
      <c r="DF28" s="101"/>
      <c r="DG28" s="101"/>
      <c r="DH28" s="101"/>
      <c r="DI28" s="101"/>
      <c r="DJ28" s="101"/>
      <c r="DK28" s="101"/>
      <c r="DL28" s="101"/>
      <c r="DM28" s="101"/>
    </row>
    <row r="29" spans="1:117" s="72" customFormat="1" ht="15" hidden="1" customHeight="1" x14ac:dyDescent="0.2">
      <c r="A29" s="100"/>
      <c r="B29" s="100"/>
      <c r="C29" s="100"/>
      <c r="D29" s="100"/>
      <c r="E29" s="100"/>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101"/>
      <c r="CX29" s="101"/>
      <c r="CY29" s="101"/>
      <c r="CZ29" s="101"/>
      <c r="DA29" s="101"/>
      <c r="DB29" s="101"/>
      <c r="DC29" s="101"/>
      <c r="DD29" s="101"/>
      <c r="DE29" s="101"/>
      <c r="DF29" s="101"/>
      <c r="DG29" s="101"/>
      <c r="DH29" s="101"/>
      <c r="DI29" s="101"/>
      <c r="DJ29" s="101"/>
      <c r="DK29" s="101"/>
      <c r="DL29" s="101"/>
      <c r="DM29" s="101"/>
    </row>
    <row r="30" spans="1:117" s="72" customFormat="1" ht="15" hidden="1" customHeight="1" x14ac:dyDescent="0.2">
      <c r="A30" s="100"/>
      <c r="B30" s="100"/>
      <c r="C30" s="100"/>
      <c r="D30" s="100"/>
      <c r="E30" s="100"/>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101"/>
      <c r="CX30" s="101"/>
      <c r="CY30" s="101"/>
      <c r="CZ30" s="101"/>
      <c r="DA30" s="101"/>
      <c r="DB30" s="101"/>
      <c r="DC30" s="101"/>
      <c r="DD30" s="101"/>
      <c r="DE30" s="101"/>
      <c r="DF30" s="101"/>
      <c r="DG30" s="101"/>
      <c r="DH30" s="101"/>
      <c r="DI30" s="101"/>
      <c r="DJ30" s="101"/>
      <c r="DK30" s="101"/>
      <c r="DL30" s="101"/>
      <c r="DM30" s="101"/>
    </row>
    <row r="31" spans="1:117" s="72" customFormat="1" ht="15" hidden="1" customHeight="1" x14ac:dyDescent="0.2">
      <c r="A31" s="100"/>
      <c r="B31" s="100"/>
      <c r="C31" s="100"/>
      <c r="D31" s="100"/>
      <c r="E31" s="100"/>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101"/>
      <c r="CX31" s="101"/>
      <c r="CY31" s="101"/>
      <c r="CZ31" s="101"/>
      <c r="DA31" s="101"/>
      <c r="DB31" s="101"/>
      <c r="DC31" s="101"/>
      <c r="DD31" s="101"/>
      <c r="DE31" s="101"/>
      <c r="DF31" s="101"/>
      <c r="DG31" s="101"/>
      <c r="DH31" s="101"/>
      <c r="DI31" s="101"/>
      <c r="DJ31" s="101"/>
      <c r="DK31" s="101"/>
      <c r="DL31" s="101"/>
      <c r="DM31" s="101"/>
    </row>
    <row r="32" spans="1:117" s="72" customFormat="1" ht="15" hidden="1" customHeight="1" x14ac:dyDescent="0.2">
      <c r="A32" s="100"/>
      <c r="B32" s="100"/>
      <c r="C32" s="100"/>
      <c r="D32" s="100"/>
      <c r="E32" s="100"/>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101"/>
      <c r="CX32" s="101"/>
      <c r="CY32" s="101"/>
      <c r="CZ32" s="101"/>
      <c r="DA32" s="101"/>
      <c r="DB32" s="101"/>
      <c r="DC32" s="101"/>
      <c r="DD32" s="101"/>
      <c r="DE32" s="101"/>
      <c r="DF32" s="101"/>
      <c r="DG32" s="101"/>
      <c r="DH32" s="101"/>
      <c r="DI32" s="101"/>
      <c r="DJ32" s="101"/>
      <c r="DK32" s="101"/>
      <c r="DL32" s="101"/>
      <c r="DM32" s="101"/>
    </row>
    <row r="33" spans="1:117" s="72" customFormat="1" ht="15" hidden="1" customHeight="1" x14ac:dyDescent="0.2">
      <c r="A33" s="100"/>
      <c r="B33" s="100"/>
      <c r="C33" s="100"/>
      <c r="D33" s="100"/>
      <c r="E33" s="100"/>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101"/>
      <c r="CX33" s="101"/>
      <c r="CY33" s="101"/>
      <c r="CZ33" s="101"/>
      <c r="DA33" s="101"/>
      <c r="DB33" s="101"/>
      <c r="DC33" s="101"/>
      <c r="DD33" s="101"/>
      <c r="DE33" s="101"/>
      <c r="DF33" s="101"/>
      <c r="DG33" s="101"/>
      <c r="DH33" s="101"/>
      <c r="DI33" s="101"/>
      <c r="DJ33" s="101"/>
      <c r="DK33" s="101"/>
      <c r="DL33" s="101"/>
      <c r="DM33" s="101"/>
    </row>
    <row r="34" spans="1:117" s="72" customFormat="1" ht="15" customHeight="1" x14ac:dyDescent="0.2">
      <c r="A34" s="96" t="s">
        <v>405</v>
      </c>
      <c r="B34" s="96"/>
      <c r="C34" s="96"/>
      <c r="D34" s="96"/>
      <c r="E34" s="96"/>
      <c r="F34" s="96"/>
      <c r="G34" s="96"/>
      <c r="H34" s="96"/>
      <c r="I34" s="96"/>
      <c r="J34" s="96"/>
      <c r="K34" s="96"/>
      <c r="L34" s="96"/>
      <c r="M34" s="96"/>
      <c r="N34" s="96"/>
      <c r="O34" s="96"/>
      <c r="P34" s="96"/>
      <c r="Q34" s="96"/>
      <c r="R34" s="96"/>
      <c r="S34" s="96"/>
      <c r="T34" s="96"/>
      <c r="U34" s="96"/>
      <c r="V34" s="96"/>
      <c r="W34" s="455">
        <v>247</v>
      </c>
      <c r="X34" s="455"/>
      <c r="Y34" s="455"/>
      <c r="Z34" s="455"/>
      <c r="AA34" s="455"/>
      <c r="AB34" s="455"/>
      <c r="AC34" s="455"/>
      <c r="AD34" s="455"/>
      <c r="AE34" s="455"/>
      <c r="AF34" s="455"/>
      <c r="AG34" s="455"/>
      <c r="AH34" s="455"/>
      <c r="AI34" s="455"/>
      <c r="AJ34" s="455"/>
      <c r="AK34" s="455"/>
      <c r="AL34" s="45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96"/>
      <c r="DL34" s="96"/>
      <c r="DM34" s="96"/>
    </row>
    <row r="35" spans="1:117" s="72" customFormat="1" ht="8.25" customHeight="1" x14ac:dyDescent="0.2">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6"/>
      <c r="DL35" s="96"/>
      <c r="DM35" s="96"/>
    </row>
    <row r="36" spans="1:117" s="72" customFormat="1" ht="35.25" customHeight="1" x14ac:dyDescent="0.2">
      <c r="A36" s="372" t="s">
        <v>353</v>
      </c>
      <c r="B36" s="373"/>
      <c r="C36" s="373"/>
      <c r="D36" s="373"/>
      <c r="E36" s="374"/>
      <c r="F36" s="372" t="s">
        <v>0</v>
      </c>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4"/>
      <c r="BC36" s="372" t="s">
        <v>438</v>
      </c>
      <c r="BD36" s="373"/>
      <c r="BE36" s="373"/>
      <c r="BF36" s="373"/>
      <c r="BG36" s="373"/>
      <c r="BH36" s="373"/>
      <c r="BI36" s="373"/>
      <c r="BJ36" s="373"/>
      <c r="BK36" s="373"/>
      <c r="BL36" s="373"/>
      <c r="BM36" s="373"/>
      <c r="BN36" s="373"/>
      <c r="BO36" s="373"/>
      <c r="BP36" s="373"/>
      <c r="BQ36" s="373"/>
      <c r="BR36" s="374"/>
      <c r="BS36" s="372" t="s">
        <v>439</v>
      </c>
      <c r="BT36" s="373"/>
      <c r="BU36" s="373"/>
      <c r="BV36" s="373"/>
      <c r="BW36" s="373"/>
      <c r="BX36" s="373"/>
      <c r="BY36" s="373"/>
      <c r="BZ36" s="373"/>
      <c r="CA36" s="373"/>
      <c r="CB36" s="373"/>
      <c r="CC36" s="373"/>
      <c r="CD36" s="373"/>
      <c r="CE36" s="373"/>
      <c r="CF36" s="373"/>
      <c r="CG36" s="373"/>
      <c r="CH36" s="374"/>
      <c r="CI36" s="372" t="s">
        <v>440</v>
      </c>
      <c r="CJ36" s="373"/>
      <c r="CK36" s="373"/>
      <c r="CL36" s="373"/>
      <c r="CM36" s="373"/>
      <c r="CN36" s="373"/>
      <c r="CO36" s="373"/>
      <c r="CP36" s="373"/>
      <c r="CQ36" s="373"/>
      <c r="CR36" s="373"/>
      <c r="CS36" s="373"/>
      <c r="CT36" s="373"/>
      <c r="CU36" s="373"/>
      <c r="CV36" s="374"/>
      <c r="CW36" s="372" t="s">
        <v>426</v>
      </c>
      <c r="CX36" s="373"/>
      <c r="CY36" s="373"/>
      <c r="CZ36" s="373"/>
      <c r="DA36" s="373"/>
      <c r="DB36" s="373"/>
      <c r="DC36" s="373"/>
      <c r="DD36" s="373"/>
      <c r="DE36" s="373"/>
      <c r="DF36" s="373"/>
      <c r="DG36" s="373"/>
      <c r="DH36" s="373"/>
      <c r="DI36" s="373"/>
      <c r="DJ36" s="374"/>
      <c r="DK36" s="381" t="s">
        <v>360</v>
      </c>
      <c r="DL36" s="382"/>
      <c r="DM36" s="383"/>
    </row>
    <row r="37" spans="1:117" s="72" customFormat="1" ht="105" customHeight="1" x14ac:dyDescent="0.2">
      <c r="A37" s="378"/>
      <c r="B37" s="379"/>
      <c r="C37" s="379"/>
      <c r="D37" s="379"/>
      <c r="E37" s="380"/>
      <c r="F37" s="378"/>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80"/>
      <c r="BC37" s="378"/>
      <c r="BD37" s="379"/>
      <c r="BE37" s="379"/>
      <c r="BF37" s="379"/>
      <c r="BG37" s="379"/>
      <c r="BH37" s="379"/>
      <c r="BI37" s="379"/>
      <c r="BJ37" s="379"/>
      <c r="BK37" s="379"/>
      <c r="BL37" s="379"/>
      <c r="BM37" s="379"/>
      <c r="BN37" s="379"/>
      <c r="BO37" s="379"/>
      <c r="BP37" s="379"/>
      <c r="BQ37" s="379"/>
      <c r="BR37" s="380"/>
      <c r="BS37" s="378"/>
      <c r="BT37" s="379"/>
      <c r="BU37" s="379"/>
      <c r="BV37" s="379"/>
      <c r="BW37" s="379"/>
      <c r="BX37" s="379"/>
      <c r="BY37" s="379"/>
      <c r="BZ37" s="379"/>
      <c r="CA37" s="379"/>
      <c r="CB37" s="379"/>
      <c r="CC37" s="379"/>
      <c r="CD37" s="379"/>
      <c r="CE37" s="379"/>
      <c r="CF37" s="379"/>
      <c r="CG37" s="379"/>
      <c r="CH37" s="380"/>
      <c r="CI37" s="378"/>
      <c r="CJ37" s="379"/>
      <c r="CK37" s="379"/>
      <c r="CL37" s="379"/>
      <c r="CM37" s="379"/>
      <c r="CN37" s="379"/>
      <c r="CO37" s="379"/>
      <c r="CP37" s="379"/>
      <c r="CQ37" s="379"/>
      <c r="CR37" s="379"/>
      <c r="CS37" s="379"/>
      <c r="CT37" s="379"/>
      <c r="CU37" s="379"/>
      <c r="CV37" s="380"/>
      <c r="CW37" s="378"/>
      <c r="CX37" s="379"/>
      <c r="CY37" s="379"/>
      <c r="CZ37" s="379"/>
      <c r="DA37" s="379"/>
      <c r="DB37" s="379"/>
      <c r="DC37" s="379"/>
      <c r="DD37" s="379"/>
      <c r="DE37" s="379"/>
      <c r="DF37" s="379"/>
      <c r="DG37" s="379"/>
      <c r="DH37" s="379"/>
      <c r="DI37" s="379"/>
      <c r="DJ37" s="380"/>
      <c r="DK37" s="76" t="s">
        <v>362</v>
      </c>
      <c r="DL37" s="76" t="s">
        <v>363</v>
      </c>
      <c r="DM37" s="76" t="s">
        <v>364</v>
      </c>
    </row>
    <row r="38" spans="1:117" s="72" customFormat="1" ht="15" customHeight="1" x14ac:dyDescent="0.2">
      <c r="A38" s="425">
        <v>1</v>
      </c>
      <c r="B38" s="426"/>
      <c r="C38" s="426"/>
      <c r="D38" s="426"/>
      <c r="E38" s="427"/>
      <c r="F38" s="425">
        <v>2</v>
      </c>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7"/>
      <c r="BC38" s="425">
        <v>3</v>
      </c>
      <c r="BD38" s="426"/>
      <c r="BE38" s="426"/>
      <c r="BF38" s="426"/>
      <c r="BG38" s="426"/>
      <c r="BH38" s="426"/>
      <c r="BI38" s="426"/>
      <c r="BJ38" s="426"/>
      <c r="BK38" s="426"/>
      <c r="BL38" s="426"/>
      <c r="BM38" s="426"/>
      <c r="BN38" s="426"/>
      <c r="BO38" s="426"/>
      <c r="BP38" s="426"/>
      <c r="BQ38" s="426"/>
      <c r="BR38" s="427"/>
      <c r="BS38" s="425">
        <v>4</v>
      </c>
      <c r="BT38" s="426"/>
      <c r="BU38" s="426"/>
      <c r="BV38" s="426"/>
      <c r="BW38" s="426"/>
      <c r="BX38" s="426"/>
      <c r="BY38" s="426"/>
      <c r="BZ38" s="426"/>
      <c r="CA38" s="426"/>
      <c r="CB38" s="426"/>
      <c r="CC38" s="426"/>
      <c r="CD38" s="426"/>
      <c r="CE38" s="426"/>
      <c r="CF38" s="426"/>
      <c r="CG38" s="426"/>
      <c r="CH38" s="427"/>
      <c r="CI38" s="425">
        <v>5</v>
      </c>
      <c r="CJ38" s="426"/>
      <c r="CK38" s="426"/>
      <c r="CL38" s="426"/>
      <c r="CM38" s="426"/>
      <c r="CN38" s="426"/>
      <c r="CO38" s="426"/>
      <c r="CP38" s="426"/>
      <c r="CQ38" s="426"/>
      <c r="CR38" s="426"/>
      <c r="CS38" s="426"/>
      <c r="CT38" s="426"/>
      <c r="CU38" s="426"/>
      <c r="CV38" s="427"/>
      <c r="CW38" s="425">
        <v>6</v>
      </c>
      <c r="CX38" s="426"/>
      <c r="CY38" s="426"/>
      <c r="CZ38" s="426"/>
      <c r="DA38" s="426"/>
      <c r="DB38" s="426"/>
      <c r="DC38" s="426"/>
      <c r="DD38" s="426"/>
      <c r="DE38" s="426"/>
      <c r="DF38" s="426"/>
      <c r="DG38" s="426"/>
      <c r="DH38" s="426"/>
      <c r="DI38" s="426"/>
      <c r="DJ38" s="427"/>
      <c r="DK38" s="89">
        <v>7</v>
      </c>
      <c r="DL38" s="89">
        <v>8</v>
      </c>
      <c r="DM38" s="89">
        <v>9</v>
      </c>
    </row>
    <row r="39" spans="1:117" s="72" customFormat="1" ht="15" customHeight="1" x14ac:dyDescent="0.2">
      <c r="A39" s="430" t="s">
        <v>10</v>
      </c>
      <c r="B39" s="456"/>
      <c r="C39" s="456"/>
      <c r="D39" s="456"/>
      <c r="E39" s="457"/>
      <c r="F39" s="458" t="s">
        <v>441</v>
      </c>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5"/>
      <c r="BC39" s="459">
        <v>822</v>
      </c>
      <c r="BD39" s="460"/>
      <c r="BE39" s="460"/>
      <c r="BF39" s="460"/>
      <c r="BG39" s="460"/>
      <c r="BH39" s="460"/>
      <c r="BI39" s="460"/>
      <c r="BJ39" s="460"/>
      <c r="BK39" s="460"/>
      <c r="BL39" s="460"/>
      <c r="BM39" s="460"/>
      <c r="BN39" s="460"/>
      <c r="BO39" s="460"/>
      <c r="BP39" s="460"/>
      <c r="BQ39" s="460"/>
      <c r="BR39" s="461"/>
      <c r="BS39" s="459">
        <v>4.8661800399999997</v>
      </c>
      <c r="BT39" s="460"/>
      <c r="BU39" s="460"/>
      <c r="BV39" s="460"/>
      <c r="BW39" s="460"/>
      <c r="BX39" s="460"/>
      <c r="BY39" s="460"/>
      <c r="BZ39" s="460"/>
      <c r="CA39" s="460"/>
      <c r="CB39" s="460"/>
      <c r="CC39" s="460"/>
      <c r="CD39" s="460"/>
      <c r="CE39" s="460"/>
      <c r="CF39" s="460"/>
      <c r="CG39" s="460"/>
      <c r="CH39" s="461"/>
      <c r="CI39" s="459">
        <v>1</v>
      </c>
      <c r="CJ39" s="460"/>
      <c r="CK39" s="460"/>
      <c r="CL39" s="460"/>
      <c r="CM39" s="460"/>
      <c r="CN39" s="460"/>
      <c r="CO39" s="460"/>
      <c r="CP39" s="460"/>
      <c r="CQ39" s="460"/>
      <c r="CR39" s="460"/>
      <c r="CS39" s="460"/>
      <c r="CT39" s="460"/>
      <c r="CU39" s="460"/>
      <c r="CV39" s="461"/>
      <c r="CW39" s="459">
        <f>BC39*BS39*CI39</f>
        <v>3999.9999928799998</v>
      </c>
      <c r="CX39" s="460"/>
      <c r="CY39" s="460"/>
      <c r="CZ39" s="460"/>
      <c r="DA39" s="460"/>
      <c r="DB39" s="460"/>
      <c r="DC39" s="460"/>
      <c r="DD39" s="460"/>
      <c r="DE39" s="460"/>
      <c r="DF39" s="460"/>
      <c r="DG39" s="460"/>
      <c r="DH39" s="460"/>
      <c r="DI39" s="460"/>
      <c r="DJ39" s="461"/>
      <c r="DK39" s="88">
        <v>0</v>
      </c>
      <c r="DL39" s="88">
        <v>0</v>
      </c>
      <c r="DM39" s="88">
        <f>CW39-DK39-DL39</f>
        <v>3999.9999928799998</v>
      </c>
    </row>
    <row r="40" spans="1:117" s="72" customFormat="1" ht="15" customHeight="1" x14ac:dyDescent="0.2">
      <c r="A40" s="430" t="s">
        <v>11</v>
      </c>
      <c r="B40" s="456"/>
      <c r="C40" s="456"/>
      <c r="D40" s="456"/>
      <c r="E40" s="457"/>
      <c r="F40" s="458" t="s">
        <v>442</v>
      </c>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5"/>
      <c r="BC40" s="459">
        <v>2.2428229599999998</v>
      </c>
      <c r="BD40" s="460"/>
      <c r="BE40" s="460"/>
      <c r="BF40" s="460"/>
      <c r="BG40" s="460"/>
      <c r="BH40" s="460"/>
      <c r="BI40" s="460"/>
      <c r="BJ40" s="460"/>
      <c r="BK40" s="460"/>
      <c r="BL40" s="460"/>
      <c r="BM40" s="460"/>
      <c r="BN40" s="460"/>
      <c r="BO40" s="460"/>
      <c r="BP40" s="460"/>
      <c r="BQ40" s="460"/>
      <c r="BR40" s="461"/>
      <c r="BS40" s="459">
        <v>2006.4</v>
      </c>
      <c r="BT40" s="460"/>
      <c r="BU40" s="460"/>
      <c r="BV40" s="460"/>
      <c r="BW40" s="460"/>
      <c r="BX40" s="460"/>
      <c r="BY40" s="460"/>
      <c r="BZ40" s="460"/>
      <c r="CA40" s="460"/>
      <c r="CB40" s="460"/>
      <c r="CC40" s="460"/>
      <c r="CD40" s="460"/>
      <c r="CE40" s="460"/>
      <c r="CF40" s="460"/>
      <c r="CG40" s="460"/>
      <c r="CH40" s="461"/>
      <c r="CI40" s="459">
        <v>1</v>
      </c>
      <c r="CJ40" s="460"/>
      <c r="CK40" s="460"/>
      <c r="CL40" s="460"/>
      <c r="CM40" s="460"/>
      <c r="CN40" s="460"/>
      <c r="CO40" s="460"/>
      <c r="CP40" s="460"/>
      <c r="CQ40" s="460"/>
      <c r="CR40" s="460"/>
      <c r="CS40" s="460"/>
      <c r="CT40" s="460"/>
      <c r="CU40" s="460"/>
      <c r="CV40" s="461"/>
      <c r="CW40" s="459">
        <f>BC40*BS40*CI40</f>
        <v>4499.9999869439998</v>
      </c>
      <c r="CX40" s="460"/>
      <c r="CY40" s="460"/>
      <c r="CZ40" s="460"/>
      <c r="DA40" s="460"/>
      <c r="DB40" s="460"/>
      <c r="DC40" s="460"/>
      <c r="DD40" s="460"/>
      <c r="DE40" s="460"/>
      <c r="DF40" s="460"/>
      <c r="DG40" s="460"/>
      <c r="DH40" s="460"/>
      <c r="DI40" s="460"/>
      <c r="DJ40" s="461"/>
      <c r="DK40" s="88">
        <v>0</v>
      </c>
      <c r="DL40" s="88">
        <v>0</v>
      </c>
      <c r="DM40" s="88">
        <v>4500</v>
      </c>
    </row>
    <row r="41" spans="1:117" s="72" customFormat="1" ht="15" customHeight="1" x14ac:dyDescent="0.2">
      <c r="A41" s="430"/>
      <c r="B41" s="456"/>
      <c r="C41" s="456"/>
      <c r="D41" s="456"/>
      <c r="E41" s="457"/>
      <c r="F41" s="366" t="s">
        <v>371</v>
      </c>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8"/>
      <c r="BC41" s="398" t="s">
        <v>36</v>
      </c>
      <c r="BD41" s="399"/>
      <c r="BE41" s="399"/>
      <c r="BF41" s="399"/>
      <c r="BG41" s="399"/>
      <c r="BH41" s="399"/>
      <c r="BI41" s="399"/>
      <c r="BJ41" s="399"/>
      <c r="BK41" s="399"/>
      <c r="BL41" s="399"/>
      <c r="BM41" s="399"/>
      <c r="BN41" s="399"/>
      <c r="BO41" s="399"/>
      <c r="BP41" s="399"/>
      <c r="BQ41" s="399"/>
      <c r="BR41" s="400"/>
      <c r="BS41" s="398" t="s">
        <v>36</v>
      </c>
      <c r="BT41" s="399"/>
      <c r="BU41" s="399"/>
      <c r="BV41" s="399"/>
      <c r="BW41" s="399"/>
      <c r="BX41" s="399"/>
      <c r="BY41" s="399"/>
      <c r="BZ41" s="399"/>
      <c r="CA41" s="399"/>
      <c r="CB41" s="399"/>
      <c r="CC41" s="399"/>
      <c r="CD41" s="399"/>
      <c r="CE41" s="399"/>
      <c r="CF41" s="399"/>
      <c r="CG41" s="399"/>
      <c r="CH41" s="400"/>
      <c r="CI41" s="398" t="s">
        <v>36</v>
      </c>
      <c r="CJ41" s="399"/>
      <c r="CK41" s="399"/>
      <c r="CL41" s="399"/>
      <c r="CM41" s="399"/>
      <c r="CN41" s="399"/>
      <c r="CO41" s="399"/>
      <c r="CP41" s="399"/>
      <c r="CQ41" s="399"/>
      <c r="CR41" s="399"/>
      <c r="CS41" s="399"/>
      <c r="CT41" s="399"/>
      <c r="CU41" s="399"/>
      <c r="CV41" s="400"/>
      <c r="CW41" s="459">
        <f>SUM(CW39:DJ40)</f>
        <v>8499.9999798239987</v>
      </c>
      <c r="CX41" s="460"/>
      <c r="CY41" s="460"/>
      <c r="CZ41" s="460"/>
      <c r="DA41" s="460"/>
      <c r="DB41" s="460"/>
      <c r="DC41" s="460"/>
      <c r="DD41" s="460"/>
      <c r="DE41" s="460"/>
      <c r="DF41" s="460"/>
      <c r="DG41" s="460"/>
      <c r="DH41" s="460"/>
      <c r="DI41" s="460"/>
      <c r="DJ41" s="461"/>
      <c r="DK41" s="88">
        <f>SUM(DK39:DK40)</f>
        <v>0</v>
      </c>
      <c r="DL41" s="88">
        <f t="shared" ref="DL41:DM41" si="0">SUM(DL39:DL40)</f>
        <v>0</v>
      </c>
      <c r="DM41" s="88">
        <f t="shared" si="0"/>
        <v>8499.9999928799989</v>
      </c>
    </row>
  </sheetData>
  <mergeCells count="108">
    <mergeCell ref="DK1:DM1"/>
    <mergeCell ref="A2:DJ2"/>
    <mergeCell ref="W4:AL4"/>
    <mergeCell ref="A6:E7"/>
    <mergeCell ref="F6:BB7"/>
    <mergeCell ref="BC6:BR7"/>
    <mergeCell ref="BS6:CH7"/>
    <mergeCell ref="CI6:CV7"/>
    <mergeCell ref="CW6:DJ7"/>
    <mergeCell ref="DK6:DM6"/>
    <mergeCell ref="A9:E9"/>
    <mergeCell ref="F9:BB9"/>
    <mergeCell ref="BC9:BR9"/>
    <mergeCell ref="BS9:CH9"/>
    <mergeCell ref="CI9:CV9"/>
    <mergeCell ref="CW9:DJ9"/>
    <mergeCell ref="A8:E8"/>
    <mergeCell ref="F8:BB8"/>
    <mergeCell ref="BC8:BR8"/>
    <mergeCell ref="BS8:CH8"/>
    <mergeCell ref="CI8:CV8"/>
    <mergeCell ref="CW8:DJ8"/>
    <mergeCell ref="A11:E11"/>
    <mergeCell ref="F11:BB11"/>
    <mergeCell ref="BC11:BR11"/>
    <mergeCell ref="BS11:CH11"/>
    <mergeCell ref="CI11:CV11"/>
    <mergeCell ref="CW11:DJ11"/>
    <mergeCell ref="A10:E10"/>
    <mergeCell ref="F10:BB10"/>
    <mergeCell ref="BC10:BR10"/>
    <mergeCell ref="BS10:CH10"/>
    <mergeCell ref="CI10:CV10"/>
    <mergeCell ref="CW10:DJ10"/>
    <mergeCell ref="A13:E13"/>
    <mergeCell ref="F13:BB13"/>
    <mergeCell ref="BC13:BR13"/>
    <mergeCell ref="BS13:CH13"/>
    <mergeCell ref="CI13:CV13"/>
    <mergeCell ref="CW13:DJ13"/>
    <mergeCell ref="A12:E12"/>
    <mergeCell ref="F12:BB12"/>
    <mergeCell ref="BC12:BR12"/>
    <mergeCell ref="BS12:CH12"/>
    <mergeCell ref="CI12:CV12"/>
    <mergeCell ref="CW12:DJ12"/>
    <mergeCell ref="A15:E15"/>
    <mergeCell ref="F15:BB15"/>
    <mergeCell ref="BC15:BR15"/>
    <mergeCell ref="BS15:CH15"/>
    <mergeCell ref="CI15:CV15"/>
    <mergeCell ref="CW15:DJ15"/>
    <mergeCell ref="A14:E14"/>
    <mergeCell ref="F14:BB14"/>
    <mergeCell ref="BC14:BR14"/>
    <mergeCell ref="BS14:CH14"/>
    <mergeCell ref="CI14:CV14"/>
    <mergeCell ref="CW14:DJ14"/>
    <mergeCell ref="CW18:DJ18"/>
    <mergeCell ref="A17:E17"/>
    <mergeCell ref="F17:BB17"/>
    <mergeCell ref="BC17:BR17"/>
    <mergeCell ref="BS17:CH17"/>
    <mergeCell ref="CI17:CV17"/>
    <mergeCell ref="CW17:DJ17"/>
    <mergeCell ref="A16:E16"/>
    <mergeCell ref="F16:BB16"/>
    <mergeCell ref="BC16:BR16"/>
    <mergeCell ref="BS16:CH16"/>
    <mergeCell ref="CI16:CV16"/>
    <mergeCell ref="CW16:DJ16"/>
    <mergeCell ref="W34:AL34"/>
    <mergeCell ref="A36:E37"/>
    <mergeCell ref="F36:BB37"/>
    <mergeCell ref="BC36:BR37"/>
    <mergeCell ref="BS36:CH37"/>
    <mergeCell ref="CI36:CV37"/>
    <mergeCell ref="A18:E18"/>
    <mergeCell ref="F18:BB18"/>
    <mergeCell ref="BC18:BR18"/>
    <mergeCell ref="BS18:CH18"/>
    <mergeCell ref="CI18:CV18"/>
    <mergeCell ref="A39:E39"/>
    <mergeCell ref="F39:BB39"/>
    <mergeCell ref="BC39:BR39"/>
    <mergeCell ref="BS39:CH39"/>
    <mergeCell ref="CI39:CV39"/>
    <mergeCell ref="CW39:DJ39"/>
    <mergeCell ref="CW36:DJ37"/>
    <mergeCell ref="DK36:DM36"/>
    <mergeCell ref="A38:E38"/>
    <mergeCell ref="F38:BB38"/>
    <mergeCell ref="BC38:BR38"/>
    <mergeCell ref="BS38:CH38"/>
    <mergeCell ref="CI38:CV38"/>
    <mergeCell ref="CW38:DJ38"/>
    <mergeCell ref="A41:E41"/>
    <mergeCell ref="F41:BB41"/>
    <mergeCell ref="BC41:BR41"/>
    <mergeCell ref="BS41:CH41"/>
    <mergeCell ref="CI41:CV41"/>
    <mergeCell ref="CW41:DJ41"/>
    <mergeCell ref="A40:E40"/>
    <mergeCell ref="F40:BB40"/>
    <mergeCell ref="BC40:BR40"/>
    <mergeCell ref="BS40:CH40"/>
    <mergeCell ref="CI40:CV40"/>
    <mergeCell ref="CW40:DJ40"/>
  </mergeCells>
  <pageMargins left="0.78740157480314965" right="0.78740157480314965" top="1.1811023622047245" bottom="0.39370078740157483" header="0" footer="0"/>
  <pageSetup paperSize="9" scale="96" fitToHeight="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0FB0-F813-4FCE-8CC6-9E6A4B24FBD6}">
  <dimension ref="A1:DM32"/>
  <sheetViews>
    <sheetView view="pageBreakPreview" zoomScaleNormal="100" zoomScaleSheetLayoutView="100" workbookViewId="0">
      <selection activeCell="CP8" sqref="CP8:DJ9"/>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568</v>
      </c>
      <c r="DL1" s="395"/>
      <c r="DM1" s="395"/>
    </row>
    <row r="2" spans="1:117" s="96" customFormat="1" ht="14.25" x14ac:dyDescent="0.2">
      <c r="A2" s="75" t="s">
        <v>447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row>
    <row r="3" spans="1:117" ht="13.5" customHeight="1" x14ac:dyDescent="0.25"/>
    <row r="4" spans="1:117" s="96" customFormat="1" ht="14.25" x14ac:dyDescent="0.2">
      <c r="A4" s="96"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96" customFormat="1" ht="1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90" customFormat="1" ht="4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4"/>
      <c r="BL6" s="372" t="s">
        <v>448</v>
      </c>
      <c r="BM6" s="373"/>
      <c r="BN6" s="373"/>
      <c r="BO6" s="373"/>
      <c r="BP6" s="373"/>
      <c r="BQ6" s="373"/>
      <c r="BR6" s="373"/>
      <c r="BS6" s="373"/>
      <c r="BT6" s="373"/>
      <c r="BU6" s="373"/>
      <c r="BV6" s="373"/>
      <c r="BW6" s="373"/>
      <c r="BX6" s="373"/>
      <c r="BY6" s="373"/>
      <c r="BZ6" s="373"/>
      <c r="CA6" s="374"/>
      <c r="CB6" s="372" t="s">
        <v>449</v>
      </c>
      <c r="CC6" s="373"/>
      <c r="CD6" s="373"/>
      <c r="CE6" s="373"/>
      <c r="CF6" s="373"/>
      <c r="CG6" s="373"/>
      <c r="CH6" s="373"/>
      <c r="CI6" s="373"/>
      <c r="CJ6" s="373"/>
      <c r="CK6" s="373"/>
      <c r="CL6" s="373"/>
      <c r="CM6" s="373"/>
      <c r="CN6" s="373"/>
      <c r="CO6" s="374"/>
      <c r="CP6" s="372" t="s">
        <v>450</v>
      </c>
      <c r="CQ6" s="373"/>
      <c r="CR6" s="373"/>
      <c r="CS6" s="373"/>
      <c r="CT6" s="373"/>
      <c r="CU6" s="373"/>
      <c r="CV6" s="373"/>
      <c r="CW6" s="373"/>
      <c r="CX6" s="373"/>
      <c r="CY6" s="373"/>
      <c r="CZ6" s="373"/>
      <c r="DA6" s="373"/>
      <c r="DB6" s="373"/>
      <c r="DC6" s="373"/>
      <c r="DD6" s="373"/>
      <c r="DE6" s="373"/>
      <c r="DF6" s="373"/>
      <c r="DG6" s="373"/>
      <c r="DH6" s="373"/>
      <c r="DI6" s="373"/>
      <c r="DJ6" s="374"/>
      <c r="DK6" s="381" t="s">
        <v>360</v>
      </c>
      <c r="DL6" s="382"/>
      <c r="DM6" s="383"/>
    </row>
    <row r="7" spans="1:117" s="90" customFormat="1" ht="69.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80"/>
      <c r="BL7" s="378"/>
      <c r="BM7" s="379"/>
      <c r="BN7" s="379"/>
      <c r="BO7" s="379"/>
      <c r="BP7" s="379"/>
      <c r="BQ7" s="379"/>
      <c r="BR7" s="379"/>
      <c r="BS7" s="379"/>
      <c r="BT7" s="379"/>
      <c r="BU7" s="379"/>
      <c r="BV7" s="379"/>
      <c r="BW7" s="379"/>
      <c r="BX7" s="379"/>
      <c r="BY7" s="379"/>
      <c r="BZ7" s="379"/>
      <c r="CA7" s="380"/>
      <c r="CB7" s="378"/>
      <c r="CC7" s="379"/>
      <c r="CD7" s="379"/>
      <c r="CE7" s="379"/>
      <c r="CF7" s="379"/>
      <c r="CG7" s="379"/>
      <c r="CH7" s="379"/>
      <c r="CI7" s="379"/>
      <c r="CJ7" s="379"/>
      <c r="CK7" s="379"/>
      <c r="CL7" s="379"/>
      <c r="CM7" s="379"/>
      <c r="CN7" s="379"/>
      <c r="CO7" s="380"/>
      <c r="CP7" s="378"/>
      <c r="CQ7" s="379"/>
      <c r="CR7" s="379"/>
      <c r="CS7" s="379"/>
      <c r="CT7" s="379"/>
      <c r="CU7" s="379"/>
      <c r="CV7" s="379"/>
      <c r="CW7" s="379"/>
      <c r="CX7" s="379"/>
      <c r="CY7" s="379"/>
      <c r="CZ7" s="379"/>
      <c r="DA7" s="379"/>
      <c r="DB7" s="379"/>
      <c r="DC7" s="379"/>
      <c r="DD7" s="379"/>
      <c r="DE7" s="379"/>
      <c r="DF7" s="379"/>
      <c r="DG7" s="379"/>
      <c r="DH7" s="379"/>
      <c r="DI7" s="379"/>
      <c r="DJ7" s="380"/>
      <c r="DK7" s="76" t="s">
        <v>362</v>
      </c>
      <c r="DL7" s="76" t="s">
        <v>363</v>
      </c>
      <c r="DM7" s="76" t="s">
        <v>415</v>
      </c>
    </row>
    <row r="8" spans="1:117" s="70"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7"/>
      <c r="BL8" s="425">
        <v>3</v>
      </c>
      <c r="BM8" s="426"/>
      <c r="BN8" s="426"/>
      <c r="BO8" s="426"/>
      <c r="BP8" s="426"/>
      <c r="BQ8" s="426"/>
      <c r="BR8" s="426"/>
      <c r="BS8" s="426"/>
      <c r="BT8" s="426"/>
      <c r="BU8" s="426"/>
      <c r="BV8" s="426"/>
      <c r="BW8" s="426"/>
      <c r="BX8" s="426"/>
      <c r="BY8" s="426"/>
      <c r="BZ8" s="426"/>
      <c r="CA8" s="427"/>
      <c r="CB8" s="425">
        <v>4</v>
      </c>
      <c r="CC8" s="426"/>
      <c r="CD8" s="426"/>
      <c r="CE8" s="426"/>
      <c r="CF8" s="426"/>
      <c r="CG8" s="426"/>
      <c r="CH8" s="426"/>
      <c r="CI8" s="426"/>
      <c r="CJ8" s="426"/>
      <c r="CK8" s="426"/>
      <c r="CL8" s="426"/>
      <c r="CM8" s="426"/>
      <c r="CN8" s="426"/>
      <c r="CO8" s="427"/>
      <c r="CP8" s="425">
        <v>5</v>
      </c>
      <c r="CQ8" s="426"/>
      <c r="CR8" s="426"/>
      <c r="CS8" s="426"/>
      <c r="CT8" s="426"/>
      <c r="CU8" s="426"/>
      <c r="CV8" s="426"/>
      <c r="CW8" s="426"/>
      <c r="CX8" s="426"/>
      <c r="CY8" s="426"/>
      <c r="CZ8" s="426"/>
      <c r="DA8" s="426"/>
      <c r="DB8" s="426"/>
      <c r="DC8" s="426"/>
      <c r="DD8" s="426"/>
      <c r="DE8" s="426"/>
      <c r="DF8" s="426"/>
      <c r="DG8" s="426"/>
      <c r="DH8" s="426"/>
      <c r="DI8" s="426"/>
      <c r="DJ8" s="427"/>
      <c r="DK8" s="89">
        <v>6</v>
      </c>
      <c r="DL8" s="89">
        <v>7</v>
      </c>
      <c r="DM8" s="89">
        <v>8</v>
      </c>
    </row>
    <row r="9" spans="1:117" s="72" customFormat="1" ht="15" customHeight="1" x14ac:dyDescent="0.2">
      <c r="A9" s="433" t="s">
        <v>10</v>
      </c>
      <c r="B9" s="465"/>
      <c r="C9" s="465"/>
      <c r="D9" s="465"/>
      <c r="E9" s="466"/>
      <c r="F9" s="467" t="s">
        <v>451</v>
      </c>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9"/>
      <c r="BL9" s="476"/>
      <c r="BM9" s="477"/>
      <c r="BN9" s="477"/>
      <c r="BO9" s="477"/>
      <c r="BP9" s="477"/>
      <c r="BQ9" s="477"/>
      <c r="BR9" s="477"/>
      <c r="BS9" s="477"/>
      <c r="BT9" s="477"/>
      <c r="BU9" s="477"/>
      <c r="BV9" s="477"/>
      <c r="BW9" s="477"/>
      <c r="BX9" s="477"/>
      <c r="BY9" s="477"/>
      <c r="BZ9" s="477"/>
      <c r="CA9" s="478"/>
      <c r="CB9" s="470"/>
      <c r="CC9" s="471"/>
      <c r="CD9" s="471"/>
      <c r="CE9" s="471"/>
      <c r="CF9" s="471"/>
      <c r="CG9" s="471"/>
      <c r="CH9" s="471"/>
      <c r="CI9" s="471"/>
      <c r="CJ9" s="471"/>
      <c r="CK9" s="471"/>
      <c r="CL9" s="471"/>
      <c r="CM9" s="471"/>
      <c r="CN9" s="471"/>
      <c r="CO9" s="472"/>
      <c r="CP9" s="470">
        <f>SUM(CP10:DJ11)</f>
        <v>0</v>
      </c>
      <c r="CQ9" s="471"/>
      <c r="CR9" s="471"/>
      <c r="CS9" s="471"/>
      <c r="CT9" s="471"/>
      <c r="CU9" s="471"/>
      <c r="CV9" s="471"/>
      <c r="CW9" s="471"/>
      <c r="CX9" s="471"/>
      <c r="CY9" s="471"/>
      <c r="CZ9" s="471"/>
      <c r="DA9" s="471"/>
      <c r="DB9" s="471"/>
      <c r="DC9" s="471"/>
      <c r="DD9" s="471"/>
      <c r="DE9" s="471"/>
      <c r="DF9" s="471"/>
      <c r="DG9" s="471"/>
      <c r="DH9" s="471"/>
      <c r="DI9" s="471"/>
      <c r="DJ9" s="472"/>
      <c r="DK9" s="98">
        <f>DK10+DK11</f>
        <v>0</v>
      </c>
      <c r="DL9" s="98">
        <f>DL10+DL11</f>
        <v>0</v>
      </c>
      <c r="DM9" s="98">
        <f>CP9-DK9</f>
        <v>0</v>
      </c>
    </row>
    <row r="10" spans="1:117" s="72" customFormat="1" ht="15" hidden="1" customHeight="1" x14ac:dyDescent="0.2">
      <c r="A10" s="430" t="s">
        <v>128</v>
      </c>
      <c r="B10" s="456"/>
      <c r="C10" s="456"/>
      <c r="D10" s="456"/>
      <c r="E10" s="457"/>
      <c r="F10" s="458" t="s">
        <v>452</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5"/>
      <c r="BL10" s="476"/>
      <c r="BM10" s="477"/>
      <c r="BN10" s="477"/>
      <c r="BO10" s="477"/>
      <c r="BP10" s="477"/>
      <c r="BQ10" s="477"/>
      <c r="BR10" s="477"/>
      <c r="BS10" s="477"/>
      <c r="BT10" s="477"/>
      <c r="BU10" s="477"/>
      <c r="BV10" s="477"/>
      <c r="BW10" s="477"/>
      <c r="BX10" s="477"/>
      <c r="BY10" s="477"/>
      <c r="BZ10" s="477"/>
      <c r="CA10" s="478"/>
      <c r="CB10" s="473">
        <v>12</v>
      </c>
      <c r="CC10" s="474"/>
      <c r="CD10" s="474"/>
      <c r="CE10" s="474"/>
      <c r="CF10" s="474"/>
      <c r="CG10" s="474"/>
      <c r="CH10" s="474"/>
      <c r="CI10" s="474"/>
      <c r="CJ10" s="474"/>
      <c r="CK10" s="474"/>
      <c r="CL10" s="474"/>
      <c r="CM10" s="474"/>
      <c r="CN10" s="474"/>
      <c r="CO10" s="475"/>
      <c r="CP10" s="459">
        <v>0</v>
      </c>
      <c r="CQ10" s="460"/>
      <c r="CR10" s="460"/>
      <c r="CS10" s="460"/>
      <c r="CT10" s="460"/>
      <c r="CU10" s="460"/>
      <c r="CV10" s="460"/>
      <c r="CW10" s="460"/>
      <c r="CX10" s="460"/>
      <c r="CY10" s="460"/>
      <c r="CZ10" s="460"/>
      <c r="DA10" s="460"/>
      <c r="DB10" s="460"/>
      <c r="DC10" s="460"/>
      <c r="DD10" s="460"/>
      <c r="DE10" s="460"/>
      <c r="DF10" s="460"/>
      <c r="DG10" s="460"/>
      <c r="DH10" s="460"/>
      <c r="DI10" s="460"/>
      <c r="DJ10" s="461"/>
      <c r="DK10" s="88">
        <v>0</v>
      </c>
      <c r="DL10" s="88">
        <v>0</v>
      </c>
      <c r="DM10" s="88">
        <f t="shared" ref="DM10" si="0">CP10-DK10</f>
        <v>0</v>
      </c>
    </row>
    <row r="11" spans="1:117" s="72" customFormat="1" ht="15" hidden="1" customHeight="1" x14ac:dyDescent="0.2">
      <c r="A11" s="430" t="s">
        <v>132</v>
      </c>
      <c r="B11" s="456"/>
      <c r="C11" s="456"/>
      <c r="D11" s="456"/>
      <c r="E11" s="457"/>
      <c r="F11" s="458" t="s">
        <v>453</v>
      </c>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5"/>
      <c r="BL11" s="476"/>
      <c r="BM11" s="477"/>
      <c r="BN11" s="477"/>
      <c r="BO11" s="477"/>
      <c r="BP11" s="477"/>
      <c r="BQ11" s="477"/>
      <c r="BR11" s="477"/>
      <c r="BS11" s="477"/>
      <c r="BT11" s="477"/>
      <c r="BU11" s="477"/>
      <c r="BV11" s="477"/>
      <c r="BW11" s="477"/>
      <c r="BX11" s="477"/>
      <c r="BY11" s="477"/>
      <c r="BZ11" s="477"/>
      <c r="CA11" s="478"/>
      <c r="CB11" s="473">
        <v>5</v>
      </c>
      <c r="CC11" s="474"/>
      <c r="CD11" s="474"/>
      <c r="CE11" s="474"/>
      <c r="CF11" s="474"/>
      <c r="CG11" s="474"/>
      <c r="CH11" s="474"/>
      <c r="CI11" s="474"/>
      <c r="CJ11" s="474"/>
      <c r="CK11" s="474"/>
      <c r="CL11" s="474"/>
      <c r="CM11" s="474"/>
      <c r="CN11" s="474"/>
      <c r="CO11" s="475"/>
      <c r="CP11" s="459">
        <v>0</v>
      </c>
      <c r="CQ11" s="460"/>
      <c r="CR11" s="460"/>
      <c r="CS11" s="460"/>
      <c r="CT11" s="460"/>
      <c r="CU11" s="460"/>
      <c r="CV11" s="460"/>
      <c r="CW11" s="460"/>
      <c r="CX11" s="460"/>
      <c r="CY11" s="460"/>
      <c r="CZ11" s="460"/>
      <c r="DA11" s="460"/>
      <c r="DB11" s="460"/>
      <c r="DC11" s="460"/>
      <c r="DD11" s="460"/>
      <c r="DE11" s="460"/>
      <c r="DF11" s="460"/>
      <c r="DG11" s="460"/>
      <c r="DH11" s="460"/>
      <c r="DI11" s="460"/>
      <c r="DJ11" s="461"/>
      <c r="DK11" s="88">
        <v>0</v>
      </c>
      <c r="DL11" s="88">
        <v>0</v>
      </c>
      <c r="DM11" s="88">
        <v>0</v>
      </c>
    </row>
    <row r="12" spans="1:117" s="72" customFormat="1" ht="60.75" customHeight="1" x14ac:dyDescent="0.2">
      <c r="A12" s="433" t="s">
        <v>11</v>
      </c>
      <c r="B12" s="465"/>
      <c r="C12" s="465"/>
      <c r="D12" s="465"/>
      <c r="E12" s="466"/>
      <c r="F12" s="467" t="s">
        <v>454</v>
      </c>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9"/>
      <c r="BL12" s="476"/>
      <c r="BM12" s="477"/>
      <c r="BN12" s="477"/>
      <c r="BO12" s="477"/>
      <c r="BP12" s="477"/>
      <c r="BQ12" s="477"/>
      <c r="BR12" s="477"/>
      <c r="BS12" s="477"/>
      <c r="BT12" s="477"/>
      <c r="BU12" s="477"/>
      <c r="BV12" s="477"/>
      <c r="BW12" s="477"/>
      <c r="BX12" s="477"/>
      <c r="BY12" s="477"/>
      <c r="BZ12" s="477"/>
      <c r="CA12" s="478"/>
      <c r="CB12" s="480"/>
      <c r="CC12" s="481"/>
      <c r="CD12" s="481"/>
      <c r="CE12" s="481"/>
      <c r="CF12" s="481"/>
      <c r="CG12" s="481"/>
      <c r="CH12" s="481"/>
      <c r="CI12" s="481"/>
      <c r="CJ12" s="481"/>
      <c r="CK12" s="481"/>
      <c r="CL12" s="481"/>
      <c r="CM12" s="481"/>
      <c r="CN12" s="481"/>
      <c r="CO12" s="482"/>
      <c r="CP12" s="470">
        <f>SUM(CP13:DJ15)</f>
        <v>50000</v>
      </c>
      <c r="CQ12" s="471"/>
      <c r="CR12" s="471"/>
      <c r="CS12" s="471"/>
      <c r="CT12" s="471"/>
      <c r="CU12" s="471"/>
      <c r="CV12" s="471"/>
      <c r="CW12" s="471"/>
      <c r="CX12" s="471"/>
      <c r="CY12" s="471"/>
      <c r="CZ12" s="471"/>
      <c r="DA12" s="471"/>
      <c r="DB12" s="471"/>
      <c r="DC12" s="471"/>
      <c r="DD12" s="471"/>
      <c r="DE12" s="471"/>
      <c r="DF12" s="471"/>
      <c r="DG12" s="471"/>
      <c r="DH12" s="471"/>
      <c r="DI12" s="471"/>
      <c r="DJ12" s="472"/>
      <c r="DK12" s="98">
        <f>SUM(DK13:DK15)</f>
        <v>0</v>
      </c>
      <c r="DL12" s="98">
        <f>SUM(DL13:DL15)</f>
        <v>0</v>
      </c>
      <c r="DM12" s="98">
        <f>SUM(DM13:DM15)</f>
        <v>50000</v>
      </c>
    </row>
    <row r="13" spans="1:117" s="72" customFormat="1" ht="15" customHeight="1" x14ac:dyDescent="0.2">
      <c r="A13" s="484" t="s">
        <v>393</v>
      </c>
      <c r="B13" s="485"/>
      <c r="C13" s="485"/>
      <c r="D13" s="485"/>
      <c r="E13" s="486"/>
      <c r="F13" s="458" t="s">
        <v>461</v>
      </c>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5"/>
      <c r="BL13" s="476"/>
      <c r="BM13" s="477"/>
      <c r="BN13" s="477"/>
      <c r="BO13" s="477"/>
      <c r="BP13" s="477"/>
      <c r="BQ13" s="477"/>
      <c r="BR13" s="477"/>
      <c r="BS13" s="477"/>
      <c r="BT13" s="477"/>
      <c r="BU13" s="477"/>
      <c r="BV13" s="477"/>
      <c r="BW13" s="477"/>
      <c r="BX13" s="477"/>
      <c r="BY13" s="477"/>
      <c r="BZ13" s="477"/>
      <c r="CA13" s="478"/>
      <c r="CB13" s="473">
        <v>4</v>
      </c>
      <c r="CC13" s="474"/>
      <c r="CD13" s="474"/>
      <c r="CE13" s="474"/>
      <c r="CF13" s="474"/>
      <c r="CG13" s="474"/>
      <c r="CH13" s="474"/>
      <c r="CI13" s="474"/>
      <c r="CJ13" s="474"/>
      <c r="CK13" s="474"/>
      <c r="CL13" s="474"/>
      <c r="CM13" s="474"/>
      <c r="CN13" s="474"/>
      <c r="CO13" s="475"/>
      <c r="CP13" s="459">
        <v>4000</v>
      </c>
      <c r="CQ13" s="460"/>
      <c r="CR13" s="460"/>
      <c r="CS13" s="460"/>
      <c r="CT13" s="460"/>
      <c r="CU13" s="460"/>
      <c r="CV13" s="460"/>
      <c r="CW13" s="460"/>
      <c r="CX13" s="460"/>
      <c r="CY13" s="460"/>
      <c r="CZ13" s="460"/>
      <c r="DA13" s="460"/>
      <c r="DB13" s="460"/>
      <c r="DC13" s="460"/>
      <c r="DD13" s="460"/>
      <c r="DE13" s="460"/>
      <c r="DF13" s="460"/>
      <c r="DG13" s="460"/>
      <c r="DH13" s="460"/>
      <c r="DI13" s="460"/>
      <c r="DJ13" s="461"/>
      <c r="DK13" s="88">
        <v>0</v>
      </c>
      <c r="DL13" s="88">
        <v>0</v>
      </c>
      <c r="DM13" s="88">
        <f t="shared" ref="DM13:DM15" si="1">CP13-DK13-DL13</f>
        <v>4000</v>
      </c>
    </row>
    <row r="14" spans="1:117" s="72" customFormat="1" ht="12.75" x14ac:dyDescent="0.2">
      <c r="A14" s="484" t="s">
        <v>395</v>
      </c>
      <c r="B14" s="485"/>
      <c r="C14" s="485"/>
      <c r="D14" s="485"/>
      <c r="E14" s="486"/>
      <c r="F14" s="458" t="s">
        <v>469</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5"/>
      <c r="BL14" s="476"/>
      <c r="BM14" s="477"/>
      <c r="BN14" s="477"/>
      <c r="BO14" s="477"/>
      <c r="BP14" s="477"/>
      <c r="BQ14" s="477"/>
      <c r="BR14" s="477"/>
      <c r="BS14" s="477"/>
      <c r="BT14" s="477"/>
      <c r="BU14" s="477"/>
      <c r="BV14" s="477"/>
      <c r="BW14" s="477"/>
      <c r="BX14" s="477"/>
      <c r="BY14" s="477"/>
      <c r="BZ14" s="477"/>
      <c r="CA14" s="478"/>
      <c r="CB14" s="473">
        <v>5</v>
      </c>
      <c r="CC14" s="474"/>
      <c r="CD14" s="474"/>
      <c r="CE14" s="474"/>
      <c r="CF14" s="474"/>
      <c r="CG14" s="474"/>
      <c r="CH14" s="474"/>
      <c r="CI14" s="474"/>
      <c r="CJ14" s="474"/>
      <c r="CK14" s="474"/>
      <c r="CL14" s="474"/>
      <c r="CM14" s="474"/>
      <c r="CN14" s="474"/>
      <c r="CO14" s="475"/>
      <c r="CP14" s="459">
        <v>15000</v>
      </c>
      <c r="CQ14" s="460"/>
      <c r="CR14" s="460"/>
      <c r="CS14" s="460"/>
      <c r="CT14" s="460"/>
      <c r="CU14" s="460"/>
      <c r="CV14" s="460"/>
      <c r="CW14" s="460"/>
      <c r="CX14" s="460"/>
      <c r="CY14" s="460"/>
      <c r="CZ14" s="460"/>
      <c r="DA14" s="460"/>
      <c r="DB14" s="460"/>
      <c r="DC14" s="460"/>
      <c r="DD14" s="460"/>
      <c r="DE14" s="460"/>
      <c r="DF14" s="460"/>
      <c r="DG14" s="460"/>
      <c r="DH14" s="460"/>
      <c r="DI14" s="460"/>
      <c r="DJ14" s="461"/>
      <c r="DK14" s="88">
        <v>0</v>
      </c>
      <c r="DL14" s="88">
        <v>0</v>
      </c>
      <c r="DM14" s="88">
        <f t="shared" si="1"/>
        <v>15000</v>
      </c>
    </row>
    <row r="15" spans="1:117" s="72" customFormat="1" ht="15" customHeight="1" x14ac:dyDescent="0.2">
      <c r="A15" s="483" t="s">
        <v>397</v>
      </c>
      <c r="B15" s="483"/>
      <c r="C15" s="483"/>
      <c r="D15" s="483"/>
      <c r="E15" s="484"/>
      <c r="F15" s="458" t="s">
        <v>474</v>
      </c>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5"/>
      <c r="BL15" s="479"/>
      <c r="BM15" s="441"/>
      <c r="BN15" s="441"/>
      <c r="BO15" s="441"/>
      <c r="BP15" s="441"/>
      <c r="BQ15" s="441"/>
      <c r="BR15" s="441"/>
      <c r="BS15" s="441"/>
      <c r="BT15" s="441"/>
      <c r="BU15" s="441"/>
      <c r="BV15" s="441"/>
      <c r="BW15" s="441"/>
      <c r="BX15" s="441"/>
      <c r="BY15" s="441"/>
      <c r="BZ15" s="441"/>
      <c r="CA15" s="442"/>
      <c r="CB15" s="473">
        <v>1</v>
      </c>
      <c r="CC15" s="474"/>
      <c r="CD15" s="474"/>
      <c r="CE15" s="474"/>
      <c r="CF15" s="474"/>
      <c r="CG15" s="474"/>
      <c r="CH15" s="474"/>
      <c r="CI15" s="474"/>
      <c r="CJ15" s="474"/>
      <c r="CK15" s="474"/>
      <c r="CL15" s="474"/>
      <c r="CM15" s="474"/>
      <c r="CN15" s="474"/>
      <c r="CO15" s="475"/>
      <c r="CP15" s="459">
        <v>31000</v>
      </c>
      <c r="CQ15" s="460"/>
      <c r="CR15" s="460"/>
      <c r="CS15" s="460"/>
      <c r="CT15" s="460"/>
      <c r="CU15" s="460"/>
      <c r="CV15" s="460"/>
      <c r="CW15" s="460"/>
      <c r="CX15" s="460"/>
      <c r="CY15" s="460"/>
      <c r="CZ15" s="460"/>
      <c r="DA15" s="460"/>
      <c r="DB15" s="460"/>
      <c r="DC15" s="460"/>
      <c r="DD15" s="460"/>
      <c r="DE15" s="460"/>
      <c r="DF15" s="460"/>
      <c r="DG15" s="460"/>
      <c r="DH15" s="460"/>
      <c r="DI15" s="460"/>
      <c r="DJ15" s="461"/>
      <c r="DK15" s="88">
        <v>0</v>
      </c>
      <c r="DL15" s="88">
        <v>0</v>
      </c>
      <c r="DM15" s="88">
        <f t="shared" si="1"/>
        <v>31000</v>
      </c>
    </row>
    <row r="16" spans="1:117" s="72" customFormat="1" ht="15" hidden="1" customHeight="1" x14ac:dyDescent="0.2">
      <c r="A16" s="430"/>
      <c r="B16" s="456"/>
      <c r="C16" s="456"/>
      <c r="D16" s="456"/>
      <c r="E16" s="457"/>
      <c r="F16" s="458"/>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5"/>
      <c r="BL16" s="459"/>
      <c r="BM16" s="460"/>
      <c r="BN16" s="460"/>
      <c r="BO16" s="460"/>
      <c r="BP16" s="460"/>
      <c r="BQ16" s="460"/>
      <c r="BR16" s="460"/>
      <c r="BS16" s="460"/>
      <c r="BT16" s="460"/>
      <c r="BU16" s="460"/>
      <c r="BV16" s="460"/>
      <c r="BW16" s="460"/>
      <c r="BX16" s="460"/>
      <c r="BY16" s="460"/>
      <c r="BZ16" s="460"/>
      <c r="CA16" s="461"/>
      <c r="CB16" s="459"/>
      <c r="CC16" s="460"/>
      <c r="CD16" s="460"/>
      <c r="CE16" s="460"/>
      <c r="CF16" s="460"/>
      <c r="CG16" s="460"/>
      <c r="CH16" s="460"/>
      <c r="CI16" s="460"/>
      <c r="CJ16" s="460"/>
      <c r="CK16" s="460"/>
      <c r="CL16" s="460"/>
      <c r="CM16" s="460"/>
      <c r="CN16" s="460"/>
      <c r="CO16" s="461"/>
      <c r="CP16" s="459"/>
      <c r="CQ16" s="460"/>
      <c r="CR16" s="460"/>
      <c r="CS16" s="460"/>
      <c r="CT16" s="460"/>
      <c r="CU16" s="460"/>
      <c r="CV16" s="460"/>
      <c r="CW16" s="460"/>
      <c r="CX16" s="460"/>
      <c r="CY16" s="460"/>
      <c r="CZ16" s="460"/>
      <c r="DA16" s="460"/>
      <c r="DB16" s="460"/>
      <c r="DC16" s="460"/>
      <c r="DD16" s="460"/>
      <c r="DE16" s="460"/>
      <c r="DF16" s="460"/>
      <c r="DG16" s="460"/>
      <c r="DH16" s="460"/>
      <c r="DI16" s="460"/>
      <c r="DJ16" s="461"/>
      <c r="DK16" s="88"/>
      <c r="DL16" s="88"/>
      <c r="DM16" s="88">
        <f t="shared" ref="DM16:DM31" si="2">CP16-DK16</f>
        <v>0</v>
      </c>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5"/>
      <c r="BL17" s="459"/>
      <c r="BM17" s="460"/>
      <c r="BN17" s="460"/>
      <c r="BO17" s="460"/>
      <c r="BP17" s="460"/>
      <c r="BQ17" s="460"/>
      <c r="BR17" s="460"/>
      <c r="BS17" s="460"/>
      <c r="BT17" s="460"/>
      <c r="BU17" s="460"/>
      <c r="BV17" s="460"/>
      <c r="BW17" s="460"/>
      <c r="BX17" s="460"/>
      <c r="BY17" s="460"/>
      <c r="BZ17" s="460"/>
      <c r="CA17" s="461"/>
      <c r="CB17" s="459"/>
      <c r="CC17" s="460"/>
      <c r="CD17" s="460"/>
      <c r="CE17" s="460"/>
      <c r="CF17" s="460"/>
      <c r="CG17" s="460"/>
      <c r="CH17" s="460"/>
      <c r="CI17" s="460"/>
      <c r="CJ17" s="460"/>
      <c r="CK17" s="460"/>
      <c r="CL17" s="460"/>
      <c r="CM17" s="460"/>
      <c r="CN17" s="460"/>
      <c r="CO17" s="461"/>
      <c r="CP17" s="459"/>
      <c r="CQ17" s="460"/>
      <c r="CR17" s="460"/>
      <c r="CS17" s="460"/>
      <c r="CT17" s="460"/>
      <c r="CU17" s="460"/>
      <c r="CV17" s="460"/>
      <c r="CW17" s="460"/>
      <c r="CX17" s="460"/>
      <c r="CY17" s="460"/>
      <c r="CZ17" s="460"/>
      <c r="DA17" s="460"/>
      <c r="DB17" s="460"/>
      <c r="DC17" s="460"/>
      <c r="DD17" s="460"/>
      <c r="DE17" s="460"/>
      <c r="DF17" s="460"/>
      <c r="DG17" s="460"/>
      <c r="DH17" s="460"/>
      <c r="DI17" s="460"/>
      <c r="DJ17" s="461"/>
      <c r="DK17" s="88"/>
      <c r="DL17" s="88"/>
      <c r="DM17" s="88">
        <f t="shared" si="2"/>
        <v>0</v>
      </c>
    </row>
    <row r="18" spans="1:117" s="72" customFormat="1" ht="15" hidden="1" customHeight="1" x14ac:dyDescent="0.2">
      <c r="A18" s="430"/>
      <c r="B18" s="456"/>
      <c r="C18" s="456"/>
      <c r="D18" s="456"/>
      <c r="E18" s="457"/>
      <c r="F18" s="458"/>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5"/>
      <c r="BL18" s="459"/>
      <c r="BM18" s="460"/>
      <c r="BN18" s="460"/>
      <c r="BO18" s="460"/>
      <c r="BP18" s="460"/>
      <c r="BQ18" s="460"/>
      <c r="BR18" s="460"/>
      <c r="BS18" s="460"/>
      <c r="BT18" s="460"/>
      <c r="BU18" s="460"/>
      <c r="BV18" s="460"/>
      <c r="BW18" s="460"/>
      <c r="BX18" s="460"/>
      <c r="BY18" s="460"/>
      <c r="BZ18" s="460"/>
      <c r="CA18" s="461"/>
      <c r="CB18" s="459"/>
      <c r="CC18" s="460"/>
      <c r="CD18" s="460"/>
      <c r="CE18" s="460"/>
      <c r="CF18" s="460"/>
      <c r="CG18" s="460"/>
      <c r="CH18" s="460"/>
      <c r="CI18" s="460"/>
      <c r="CJ18" s="460"/>
      <c r="CK18" s="460"/>
      <c r="CL18" s="460"/>
      <c r="CM18" s="460"/>
      <c r="CN18" s="460"/>
      <c r="CO18" s="461"/>
      <c r="CP18" s="459"/>
      <c r="CQ18" s="460"/>
      <c r="CR18" s="460"/>
      <c r="CS18" s="460"/>
      <c r="CT18" s="460"/>
      <c r="CU18" s="460"/>
      <c r="CV18" s="460"/>
      <c r="CW18" s="460"/>
      <c r="CX18" s="460"/>
      <c r="CY18" s="460"/>
      <c r="CZ18" s="460"/>
      <c r="DA18" s="460"/>
      <c r="DB18" s="460"/>
      <c r="DC18" s="460"/>
      <c r="DD18" s="460"/>
      <c r="DE18" s="460"/>
      <c r="DF18" s="460"/>
      <c r="DG18" s="460"/>
      <c r="DH18" s="460"/>
      <c r="DI18" s="460"/>
      <c r="DJ18" s="461"/>
      <c r="DK18" s="88"/>
      <c r="DL18" s="88"/>
      <c r="DM18" s="88">
        <f t="shared" si="2"/>
        <v>0</v>
      </c>
    </row>
    <row r="19" spans="1:117" s="72" customFormat="1" ht="15" hidden="1" customHeight="1" x14ac:dyDescent="0.2">
      <c r="A19" s="430"/>
      <c r="B19" s="456"/>
      <c r="C19" s="456"/>
      <c r="D19" s="456"/>
      <c r="E19" s="457"/>
      <c r="F19" s="458"/>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5"/>
      <c r="BL19" s="459"/>
      <c r="BM19" s="460"/>
      <c r="BN19" s="460"/>
      <c r="BO19" s="460"/>
      <c r="BP19" s="460"/>
      <c r="BQ19" s="460"/>
      <c r="BR19" s="460"/>
      <c r="BS19" s="460"/>
      <c r="BT19" s="460"/>
      <c r="BU19" s="460"/>
      <c r="BV19" s="460"/>
      <c r="BW19" s="460"/>
      <c r="BX19" s="460"/>
      <c r="BY19" s="460"/>
      <c r="BZ19" s="460"/>
      <c r="CA19" s="461"/>
      <c r="CB19" s="459"/>
      <c r="CC19" s="460"/>
      <c r="CD19" s="460"/>
      <c r="CE19" s="460"/>
      <c r="CF19" s="460"/>
      <c r="CG19" s="460"/>
      <c r="CH19" s="460"/>
      <c r="CI19" s="460"/>
      <c r="CJ19" s="460"/>
      <c r="CK19" s="460"/>
      <c r="CL19" s="460"/>
      <c r="CM19" s="460"/>
      <c r="CN19" s="460"/>
      <c r="CO19" s="461"/>
      <c r="CP19" s="459"/>
      <c r="CQ19" s="460"/>
      <c r="CR19" s="460"/>
      <c r="CS19" s="460"/>
      <c r="CT19" s="460"/>
      <c r="CU19" s="460"/>
      <c r="CV19" s="460"/>
      <c r="CW19" s="460"/>
      <c r="CX19" s="460"/>
      <c r="CY19" s="460"/>
      <c r="CZ19" s="460"/>
      <c r="DA19" s="460"/>
      <c r="DB19" s="460"/>
      <c r="DC19" s="460"/>
      <c r="DD19" s="460"/>
      <c r="DE19" s="460"/>
      <c r="DF19" s="460"/>
      <c r="DG19" s="460"/>
      <c r="DH19" s="460"/>
      <c r="DI19" s="460"/>
      <c r="DJ19" s="461"/>
      <c r="DK19" s="88"/>
      <c r="DL19" s="88"/>
      <c r="DM19" s="88">
        <f t="shared" si="2"/>
        <v>0</v>
      </c>
    </row>
    <row r="20" spans="1:117" s="72" customFormat="1" ht="15" hidden="1" customHeight="1" x14ac:dyDescent="0.2">
      <c r="A20" s="430"/>
      <c r="B20" s="456"/>
      <c r="C20" s="456"/>
      <c r="D20" s="456"/>
      <c r="E20" s="457"/>
      <c r="F20" s="458"/>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5"/>
      <c r="BL20" s="459"/>
      <c r="BM20" s="460"/>
      <c r="BN20" s="460"/>
      <c r="BO20" s="460"/>
      <c r="BP20" s="460"/>
      <c r="BQ20" s="460"/>
      <c r="BR20" s="460"/>
      <c r="BS20" s="460"/>
      <c r="BT20" s="460"/>
      <c r="BU20" s="460"/>
      <c r="BV20" s="460"/>
      <c r="BW20" s="460"/>
      <c r="BX20" s="460"/>
      <c r="BY20" s="460"/>
      <c r="BZ20" s="460"/>
      <c r="CA20" s="461"/>
      <c r="CB20" s="459"/>
      <c r="CC20" s="460"/>
      <c r="CD20" s="460"/>
      <c r="CE20" s="460"/>
      <c r="CF20" s="460"/>
      <c r="CG20" s="460"/>
      <c r="CH20" s="460"/>
      <c r="CI20" s="460"/>
      <c r="CJ20" s="460"/>
      <c r="CK20" s="460"/>
      <c r="CL20" s="460"/>
      <c r="CM20" s="460"/>
      <c r="CN20" s="460"/>
      <c r="CO20" s="461"/>
      <c r="CP20" s="459"/>
      <c r="CQ20" s="460"/>
      <c r="CR20" s="460"/>
      <c r="CS20" s="460"/>
      <c r="CT20" s="460"/>
      <c r="CU20" s="460"/>
      <c r="CV20" s="460"/>
      <c r="CW20" s="460"/>
      <c r="CX20" s="460"/>
      <c r="CY20" s="460"/>
      <c r="CZ20" s="460"/>
      <c r="DA20" s="460"/>
      <c r="DB20" s="460"/>
      <c r="DC20" s="460"/>
      <c r="DD20" s="460"/>
      <c r="DE20" s="460"/>
      <c r="DF20" s="460"/>
      <c r="DG20" s="460"/>
      <c r="DH20" s="460"/>
      <c r="DI20" s="460"/>
      <c r="DJ20" s="461"/>
      <c r="DK20" s="88"/>
      <c r="DL20" s="88"/>
      <c r="DM20" s="88">
        <f t="shared" si="2"/>
        <v>0</v>
      </c>
    </row>
    <row r="21" spans="1:117" s="72" customFormat="1" ht="15" hidden="1" customHeight="1" x14ac:dyDescent="0.2">
      <c r="A21" s="430"/>
      <c r="B21" s="456"/>
      <c r="C21" s="456"/>
      <c r="D21" s="456"/>
      <c r="E21" s="457"/>
      <c r="F21" s="458"/>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5"/>
      <c r="BL21" s="459"/>
      <c r="BM21" s="460"/>
      <c r="BN21" s="460"/>
      <c r="BO21" s="460"/>
      <c r="BP21" s="460"/>
      <c r="BQ21" s="460"/>
      <c r="BR21" s="460"/>
      <c r="BS21" s="460"/>
      <c r="BT21" s="460"/>
      <c r="BU21" s="460"/>
      <c r="BV21" s="460"/>
      <c r="BW21" s="460"/>
      <c r="BX21" s="460"/>
      <c r="BY21" s="460"/>
      <c r="BZ21" s="460"/>
      <c r="CA21" s="461"/>
      <c r="CB21" s="459"/>
      <c r="CC21" s="460"/>
      <c r="CD21" s="460"/>
      <c r="CE21" s="460"/>
      <c r="CF21" s="460"/>
      <c r="CG21" s="460"/>
      <c r="CH21" s="460"/>
      <c r="CI21" s="460"/>
      <c r="CJ21" s="460"/>
      <c r="CK21" s="460"/>
      <c r="CL21" s="460"/>
      <c r="CM21" s="460"/>
      <c r="CN21" s="460"/>
      <c r="CO21" s="461"/>
      <c r="CP21" s="459"/>
      <c r="CQ21" s="460"/>
      <c r="CR21" s="460"/>
      <c r="CS21" s="460"/>
      <c r="CT21" s="460"/>
      <c r="CU21" s="460"/>
      <c r="CV21" s="460"/>
      <c r="CW21" s="460"/>
      <c r="CX21" s="460"/>
      <c r="CY21" s="460"/>
      <c r="CZ21" s="460"/>
      <c r="DA21" s="460"/>
      <c r="DB21" s="460"/>
      <c r="DC21" s="460"/>
      <c r="DD21" s="460"/>
      <c r="DE21" s="460"/>
      <c r="DF21" s="460"/>
      <c r="DG21" s="460"/>
      <c r="DH21" s="460"/>
      <c r="DI21" s="460"/>
      <c r="DJ21" s="461"/>
      <c r="DK21" s="88"/>
      <c r="DL21" s="88"/>
      <c r="DM21" s="88">
        <f t="shared" si="2"/>
        <v>0</v>
      </c>
    </row>
    <row r="22" spans="1:117" s="72" customFormat="1" ht="15" hidden="1" customHeight="1" x14ac:dyDescent="0.2">
      <c r="A22" s="430"/>
      <c r="B22" s="456"/>
      <c r="C22" s="456"/>
      <c r="D22" s="456"/>
      <c r="E22" s="457"/>
      <c r="F22" s="458"/>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5"/>
      <c r="BL22" s="459"/>
      <c r="BM22" s="460"/>
      <c r="BN22" s="460"/>
      <c r="BO22" s="460"/>
      <c r="BP22" s="460"/>
      <c r="BQ22" s="460"/>
      <c r="BR22" s="460"/>
      <c r="BS22" s="460"/>
      <c r="BT22" s="460"/>
      <c r="BU22" s="460"/>
      <c r="BV22" s="460"/>
      <c r="BW22" s="460"/>
      <c r="BX22" s="460"/>
      <c r="BY22" s="460"/>
      <c r="BZ22" s="460"/>
      <c r="CA22" s="461"/>
      <c r="CB22" s="459"/>
      <c r="CC22" s="460"/>
      <c r="CD22" s="460"/>
      <c r="CE22" s="460"/>
      <c r="CF22" s="460"/>
      <c r="CG22" s="460"/>
      <c r="CH22" s="460"/>
      <c r="CI22" s="460"/>
      <c r="CJ22" s="460"/>
      <c r="CK22" s="460"/>
      <c r="CL22" s="460"/>
      <c r="CM22" s="460"/>
      <c r="CN22" s="460"/>
      <c r="CO22" s="461"/>
      <c r="CP22" s="459"/>
      <c r="CQ22" s="460"/>
      <c r="CR22" s="460"/>
      <c r="CS22" s="460"/>
      <c r="CT22" s="460"/>
      <c r="CU22" s="460"/>
      <c r="CV22" s="460"/>
      <c r="CW22" s="460"/>
      <c r="CX22" s="460"/>
      <c r="CY22" s="460"/>
      <c r="CZ22" s="460"/>
      <c r="DA22" s="460"/>
      <c r="DB22" s="460"/>
      <c r="DC22" s="460"/>
      <c r="DD22" s="460"/>
      <c r="DE22" s="460"/>
      <c r="DF22" s="460"/>
      <c r="DG22" s="460"/>
      <c r="DH22" s="460"/>
      <c r="DI22" s="460"/>
      <c r="DJ22" s="461"/>
      <c r="DK22" s="88"/>
      <c r="DL22" s="88"/>
      <c r="DM22" s="88">
        <f t="shared" si="2"/>
        <v>0</v>
      </c>
    </row>
    <row r="23" spans="1:117" s="72" customFormat="1" ht="15" hidden="1" customHeight="1" x14ac:dyDescent="0.2">
      <c r="A23" s="430"/>
      <c r="B23" s="456"/>
      <c r="C23" s="456"/>
      <c r="D23" s="456"/>
      <c r="E23" s="457"/>
      <c r="F23" s="458"/>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5"/>
      <c r="BL23" s="459"/>
      <c r="BM23" s="460"/>
      <c r="BN23" s="460"/>
      <c r="BO23" s="460"/>
      <c r="BP23" s="460"/>
      <c r="BQ23" s="460"/>
      <c r="BR23" s="460"/>
      <c r="BS23" s="460"/>
      <c r="BT23" s="460"/>
      <c r="BU23" s="460"/>
      <c r="BV23" s="460"/>
      <c r="BW23" s="460"/>
      <c r="BX23" s="460"/>
      <c r="BY23" s="460"/>
      <c r="BZ23" s="460"/>
      <c r="CA23" s="461"/>
      <c r="CB23" s="459"/>
      <c r="CC23" s="460"/>
      <c r="CD23" s="460"/>
      <c r="CE23" s="460"/>
      <c r="CF23" s="460"/>
      <c r="CG23" s="460"/>
      <c r="CH23" s="460"/>
      <c r="CI23" s="460"/>
      <c r="CJ23" s="460"/>
      <c r="CK23" s="460"/>
      <c r="CL23" s="460"/>
      <c r="CM23" s="460"/>
      <c r="CN23" s="460"/>
      <c r="CO23" s="461"/>
      <c r="CP23" s="459"/>
      <c r="CQ23" s="460"/>
      <c r="CR23" s="460"/>
      <c r="CS23" s="460"/>
      <c r="CT23" s="460"/>
      <c r="CU23" s="460"/>
      <c r="CV23" s="460"/>
      <c r="CW23" s="460"/>
      <c r="CX23" s="460"/>
      <c r="CY23" s="460"/>
      <c r="CZ23" s="460"/>
      <c r="DA23" s="460"/>
      <c r="DB23" s="460"/>
      <c r="DC23" s="460"/>
      <c r="DD23" s="460"/>
      <c r="DE23" s="460"/>
      <c r="DF23" s="460"/>
      <c r="DG23" s="460"/>
      <c r="DH23" s="460"/>
      <c r="DI23" s="460"/>
      <c r="DJ23" s="461"/>
      <c r="DK23" s="88"/>
      <c r="DL23" s="88"/>
      <c r="DM23" s="88">
        <f t="shared" si="2"/>
        <v>0</v>
      </c>
    </row>
    <row r="24" spans="1:117" s="72" customFormat="1" ht="15" hidden="1" customHeight="1" x14ac:dyDescent="0.2">
      <c r="A24" s="430"/>
      <c r="B24" s="456"/>
      <c r="C24" s="456"/>
      <c r="D24" s="456"/>
      <c r="E24" s="457"/>
      <c r="F24" s="458"/>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5"/>
      <c r="BL24" s="459"/>
      <c r="BM24" s="460"/>
      <c r="BN24" s="460"/>
      <c r="BO24" s="460"/>
      <c r="BP24" s="460"/>
      <c r="BQ24" s="460"/>
      <c r="BR24" s="460"/>
      <c r="BS24" s="460"/>
      <c r="BT24" s="460"/>
      <c r="BU24" s="460"/>
      <c r="BV24" s="460"/>
      <c r="BW24" s="460"/>
      <c r="BX24" s="460"/>
      <c r="BY24" s="460"/>
      <c r="BZ24" s="460"/>
      <c r="CA24" s="461"/>
      <c r="CB24" s="459"/>
      <c r="CC24" s="460"/>
      <c r="CD24" s="460"/>
      <c r="CE24" s="460"/>
      <c r="CF24" s="460"/>
      <c r="CG24" s="460"/>
      <c r="CH24" s="460"/>
      <c r="CI24" s="460"/>
      <c r="CJ24" s="460"/>
      <c r="CK24" s="460"/>
      <c r="CL24" s="460"/>
      <c r="CM24" s="460"/>
      <c r="CN24" s="460"/>
      <c r="CO24" s="461"/>
      <c r="CP24" s="459"/>
      <c r="CQ24" s="460"/>
      <c r="CR24" s="460"/>
      <c r="CS24" s="460"/>
      <c r="CT24" s="460"/>
      <c r="CU24" s="460"/>
      <c r="CV24" s="460"/>
      <c r="CW24" s="460"/>
      <c r="CX24" s="460"/>
      <c r="CY24" s="460"/>
      <c r="CZ24" s="460"/>
      <c r="DA24" s="460"/>
      <c r="DB24" s="460"/>
      <c r="DC24" s="460"/>
      <c r="DD24" s="460"/>
      <c r="DE24" s="460"/>
      <c r="DF24" s="460"/>
      <c r="DG24" s="460"/>
      <c r="DH24" s="460"/>
      <c r="DI24" s="460"/>
      <c r="DJ24" s="461"/>
      <c r="DK24" s="88"/>
      <c r="DL24" s="88"/>
      <c r="DM24" s="88">
        <f t="shared" si="2"/>
        <v>0</v>
      </c>
    </row>
    <row r="25" spans="1:117" s="72" customFormat="1" ht="15" hidden="1" customHeight="1" x14ac:dyDescent="0.2">
      <c r="A25" s="430"/>
      <c r="B25" s="456"/>
      <c r="C25" s="456"/>
      <c r="D25" s="456"/>
      <c r="E25" s="457"/>
      <c r="F25" s="458"/>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5"/>
      <c r="BL25" s="459"/>
      <c r="BM25" s="460"/>
      <c r="BN25" s="460"/>
      <c r="BO25" s="460"/>
      <c r="BP25" s="460"/>
      <c r="BQ25" s="460"/>
      <c r="BR25" s="460"/>
      <c r="BS25" s="460"/>
      <c r="BT25" s="460"/>
      <c r="BU25" s="460"/>
      <c r="BV25" s="460"/>
      <c r="BW25" s="460"/>
      <c r="BX25" s="460"/>
      <c r="BY25" s="460"/>
      <c r="BZ25" s="460"/>
      <c r="CA25" s="461"/>
      <c r="CB25" s="459"/>
      <c r="CC25" s="460"/>
      <c r="CD25" s="460"/>
      <c r="CE25" s="460"/>
      <c r="CF25" s="460"/>
      <c r="CG25" s="460"/>
      <c r="CH25" s="460"/>
      <c r="CI25" s="460"/>
      <c r="CJ25" s="460"/>
      <c r="CK25" s="460"/>
      <c r="CL25" s="460"/>
      <c r="CM25" s="460"/>
      <c r="CN25" s="460"/>
      <c r="CO25" s="461"/>
      <c r="CP25" s="459"/>
      <c r="CQ25" s="460"/>
      <c r="CR25" s="460"/>
      <c r="CS25" s="460"/>
      <c r="CT25" s="460"/>
      <c r="CU25" s="460"/>
      <c r="CV25" s="460"/>
      <c r="CW25" s="460"/>
      <c r="CX25" s="460"/>
      <c r="CY25" s="460"/>
      <c r="CZ25" s="460"/>
      <c r="DA25" s="460"/>
      <c r="DB25" s="460"/>
      <c r="DC25" s="460"/>
      <c r="DD25" s="460"/>
      <c r="DE25" s="460"/>
      <c r="DF25" s="460"/>
      <c r="DG25" s="460"/>
      <c r="DH25" s="460"/>
      <c r="DI25" s="460"/>
      <c r="DJ25" s="461"/>
      <c r="DK25" s="88"/>
      <c r="DL25" s="88"/>
      <c r="DM25" s="88">
        <f t="shared" si="2"/>
        <v>0</v>
      </c>
    </row>
    <row r="26" spans="1:117" s="72" customFormat="1" ht="15" hidden="1" customHeight="1" x14ac:dyDescent="0.2">
      <c r="A26" s="430"/>
      <c r="B26" s="456"/>
      <c r="C26" s="456"/>
      <c r="D26" s="456"/>
      <c r="E26" s="457"/>
      <c r="F26" s="458"/>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5"/>
      <c r="BL26" s="459"/>
      <c r="BM26" s="460"/>
      <c r="BN26" s="460"/>
      <c r="BO26" s="460"/>
      <c r="BP26" s="460"/>
      <c r="BQ26" s="460"/>
      <c r="BR26" s="460"/>
      <c r="BS26" s="460"/>
      <c r="BT26" s="460"/>
      <c r="BU26" s="460"/>
      <c r="BV26" s="460"/>
      <c r="BW26" s="460"/>
      <c r="BX26" s="460"/>
      <c r="BY26" s="460"/>
      <c r="BZ26" s="460"/>
      <c r="CA26" s="461"/>
      <c r="CB26" s="459"/>
      <c r="CC26" s="460"/>
      <c r="CD26" s="460"/>
      <c r="CE26" s="460"/>
      <c r="CF26" s="460"/>
      <c r="CG26" s="460"/>
      <c r="CH26" s="460"/>
      <c r="CI26" s="460"/>
      <c r="CJ26" s="460"/>
      <c r="CK26" s="460"/>
      <c r="CL26" s="460"/>
      <c r="CM26" s="460"/>
      <c r="CN26" s="460"/>
      <c r="CO26" s="461"/>
      <c r="CP26" s="459"/>
      <c r="CQ26" s="460"/>
      <c r="CR26" s="460"/>
      <c r="CS26" s="460"/>
      <c r="CT26" s="460"/>
      <c r="CU26" s="460"/>
      <c r="CV26" s="460"/>
      <c r="CW26" s="460"/>
      <c r="CX26" s="460"/>
      <c r="CY26" s="460"/>
      <c r="CZ26" s="460"/>
      <c r="DA26" s="460"/>
      <c r="DB26" s="460"/>
      <c r="DC26" s="460"/>
      <c r="DD26" s="460"/>
      <c r="DE26" s="460"/>
      <c r="DF26" s="460"/>
      <c r="DG26" s="460"/>
      <c r="DH26" s="460"/>
      <c r="DI26" s="460"/>
      <c r="DJ26" s="461"/>
      <c r="DK26" s="88"/>
      <c r="DL26" s="88"/>
      <c r="DM26" s="88">
        <f t="shared" si="2"/>
        <v>0</v>
      </c>
    </row>
    <row r="27" spans="1:117" s="72" customFormat="1" ht="15" hidden="1" customHeight="1" x14ac:dyDescent="0.2">
      <c r="A27" s="430"/>
      <c r="B27" s="456"/>
      <c r="C27" s="456"/>
      <c r="D27" s="456"/>
      <c r="E27" s="457"/>
      <c r="F27" s="458"/>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5"/>
      <c r="BL27" s="459"/>
      <c r="BM27" s="460"/>
      <c r="BN27" s="460"/>
      <c r="BO27" s="460"/>
      <c r="BP27" s="460"/>
      <c r="BQ27" s="460"/>
      <c r="BR27" s="460"/>
      <c r="BS27" s="460"/>
      <c r="BT27" s="460"/>
      <c r="BU27" s="460"/>
      <c r="BV27" s="460"/>
      <c r="BW27" s="460"/>
      <c r="BX27" s="460"/>
      <c r="BY27" s="460"/>
      <c r="BZ27" s="460"/>
      <c r="CA27" s="461"/>
      <c r="CB27" s="459"/>
      <c r="CC27" s="460"/>
      <c r="CD27" s="460"/>
      <c r="CE27" s="460"/>
      <c r="CF27" s="460"/>
      <c r="CG27" s="460"/>
      <c r="CH27" s="460"/>
      <c r="CI27" s="460"/>
      <c r="CJ27" s="460"/>
      <c r="CK27" s="460"/>
      <c r="CL27" s="460"/>
      <c r="CM27" s="460"/>
      <c r="CN27" s="460"/>
      <c r="CO27" s="461"/>
      <c r="CP27" s="459"/>
      <c r="CQ27" s="460"/>
      <c r="CR27" s="460"/>
      <c r="CS27" s="460"/>
      <c r="CT27" s="460"/>
      <c r="CU27" s="460"/>
      <c r="CV27" s="460"/>
      <c r="CW27" s="460"/>
      <c r="CX27" s="460"/>
      <c r="CY27" s="460"/>
      <c r="CZ27" s="460"/>
      <c r="DA27" s="460"/>
      <c r="DB27" s="460"/>
      <c r="DC27" s="460"/>
      <c r="DD27" s="460"/>
      <c r="DE27" s="460"/>
      <c r="DF27" s="460"/>
      <c r="DG27" s="460"/>
      <c r="DH27" s="460"/>
      <c r="DI27" s="460"/>
      <c r="DJ27" s="461"/>
      <c r="DK27" s="88"/>
      <c r="DL27" s="88"/>
      <c r="DM27" s="88">
        <f t="shared" si="2"/>
        <v>0</v>
      </c>
    </row>
    <row r="28" spans="1:117" s="72" customFormat="1" ht="15" hidden="1" customHeight="1" x14ac:dyDescent="0.2">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5"/>
      <c r="BL28" s="459"/>
      <c r="BM28" s="460"/>
      <c r="BN28" s="460"/>
      <c r="BO28" s="460"/>
      <c r="BP28" s="460"/>
      <c r="BQ28" s="460"/>
      <c r="BR28" s="460"/>
      <c r="BS28" s="460"/>
      <c r="BT28" s="460"/>
      <c r="BU28" s="460"/>
      <c r="BV28" s="460"/>
      <c r="BW28" s="460"/>
      <c r="BX28" s="460"/>
      <c r="BY28" s="460"/>
      <c r="BZ28" s="460"/>
      <c r="CA28" s="461"/>
      <c r="CB28" s="459"/>
      <c r="CC28" s="460"/>
      <c r="CD28" s="460"/>
      <c r="CE28" s="460"/>
      <c r="CF28" s="460"/>
      <c r="CG28" s="460"/>
      <c r="CH28" s="460"/>
      <c r="CI28" s="460"/>
      <c r="CJ28" s="460"/>
      <c r="CK28" s="460"/>
      <c r="CL28" s="460"/>
      <c r="CM28" s="460"/>
      <c r="CN28" s="460"/>
      <c r="CO28" s="461"/>
      <c r="CP28" s="459"/>
      <c r="CQ28" s="460"/>
      <c r="CR28" s="460"/>
      <c r="CS28" s="460"/>
      <c r="CT28" s="460"/>
      <c r="CU28" s="460"/>
      <c r="CV28" s="460"/>
      <c r="CW28" s="460"/>
      <c r="CX28" s="460"/>
      <c r="CY28" s="460"/>
      <c r="CZ28" s="460"/>
      <c r="DA28" s="460"/>
      <c r="DB28" s="460"/>
      <c r="DC28" s="460"/>
      <c r="DD28" s="460"/>
      <c r="DE28" s="460"/>
      <c r="DF28" s="460"/>
      <c r="DG28" s="460"/>
      <c r="DH28" s="460"/>
      <c r="DI28" s="460"/>
      <c r="DJ28" s="461"/>
      <c r="DK28" s="88"/>
      <c r="DL28" s="88"/>
      <c r="DM28" s="88">
        <f t="shared" si="2"/>
        <v>0</v>
      </c>
    </row>
    <row r="29" spans="1:117" s="72" customFormat="1" ht="15" hidden="1" customHeight="1" x14ac:dyDescent="0.2">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5"/>
      <c r="BL29" s="459"/>
      <c r="BM29" s="460"/>
      <c r="BN29" s="460"/>
      <c r="BO29" s="460"/>
      <c r="BP29" s="460"/>
      <c r="BQ29" s="460"/>
      <c r="BR29" s="460"/>
      <c r="BS29" s="460"/>
      <c r="BT29" s="460"/>
      <c r="BU29" s="460"/>
      <c r="BV29" s="460"/>
      <c r="BW29" s="460"/>
      <c r="BX29" s="460"/>
      <c r="BY29" s="460"/>
      <c r="BZ29" s="460"/>
      <c r="CA29" s="461"/>
      <c r="CB29" s="459"/>
      <c r="CC29" s="460"/>
      <c r="CD29" s="460"/>
      <c r="CE29" s="460"/>
      <c r="CF29" s="460"/>
      <c r="CG29" s="460"/>
      <c r="CH29" s="460"/>
      <c r="CI29" s="460"/>
      <c r="CJ29" s="460"/>
      <c r="CK29" s="460"/>
      <c r="CL29" s="460"/>
      <c r="CM29" s="460"/>
      <c r="CN29" s="460"/>
      <c r="CO29" s="461"/>
      <c r="CP29" s="459"/>
      <c r="CQ29" s="460"/>
      <c r="CR29" s="460"/>
      <c r="CS29" s="460"/>
      <c r="CT29" s="460"/>
      <c r="CU29" s="460"/>
      <c r="CV29" s="460"/>
      <c r="CW29" s="460"/>
      <c r="CX29" s="460"/>
      <c r="CY29" s="460"/>
      <c r="CZ29" s="460"/>
      <c r="DA29" s="460"/>
      <c r="DB29" s="460"/>
      <c r="DC29" s="460"/>
      <c r="DD29" s="460"/>
      <c r="DE29" s="460"/>
      <c r="DF29" s="460"/>
      <c r="DG29" s="460"/>
      <c r="DH29" s="460"/>
      <c r="DI29" s="460"/>
      <c r="DJ29" s="461"/>
      <c r="DK29" s="88"/>
      <c r="DL29" s="88"/>
      <c r="DM29" s="88">
        <f t="shared" si="2"/>
        <v>0</v>
      </c>
    </row>
    <row r="30" spans="1:117" s="72" customFormat="1" ht="15" hidden="1" customHeight="1" x14ac:dyDescent="0.2">
      <c r="A30" s="430"/>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5"/>
      <c r="BL30" s="459"/>
      <c r="BM30" s="460"/>
      <c r="BN30" s="460"/>
      <c r="BO30" s="460"/>
      <c r="BP30" s="460"/>
      <c r="BQ30" s="460"/>
      <c r="BR30" s="460"/>
      <c r="BS30" s="460"/>
      <c r="BT30" s="460"/>
      <c r="BU30" s="460"/>
      <c r="BV30" s="460"/>
      <c r="BW30" s="460"/>
      <c r="BX30" s="460"/>
      <c r="BY30" s="460"/>
      <c r="BZ30" s="460"/>
      <c r="CA30" s="461"/>
      <c r="CB30" s="459"/>
      <c r="CC30" s="460"/>
      <c r="CD30" s="460"/>
      <c r="CE30" s="460"/>
      <c r="CF30" s="460"/>
      <c r="CG30" s="460"/>
      <c r="CH30" s="460"/>
      <c r="CI30" s="460"/>
      <c r="CJ30" s="460"/>
      <c r="CK30" s="460"/>
      <c r="CL30" s="460"/>
      <c r="CM30" s="460"/>
      <c r="CN30" s="460"/>
      <c r="CO30" s="461"/>
      <c r="CP30" s="459"/>
      <c r="CQ30" s="460"/>
      <c r="CR30" s="460"/>
      <c r="CS30" s="460"/>
      <c r="CT30" s="460"/>
      <c r="CU30" s="460"/>
      <c r="CV30" s="460"/>
      <c r="CW30" s="460"/>
      <c r="CX30" s="460"/>
      <c r="CY30" s="460"/>
      <c r="CZ30" s="460"/>
      <c r="DA30" s="460"/>
      <c r="DB30" s="460"/>
      <c r="DC30" s="460"/>
      <c r="DD30" s="460"/>
      <c r="DE30" s="460"/>
      <c r="DF30" s="460"/>
      <c r="DG30" s="460"/>
      <c r="DH30" s="460"/>
      <c r="DI30" s="460"/>
      <c r="DJ30" s="461"/>
      <c r="DK30" s="88"/>
      <c r="DL30" s="88"/>
      <c r="DM30" s="88">
        <f t="shared" si="2"/>
        <v>0</v>
      </c>
    </row>
    <row r="31" spans="1:117" s="72" customFormat="1" ht="15" hidden="1" customHeight="1" x14ac:dyDescent="0.2">
      <c r="A31" s="430"/>
      <c r="B31" s="456"/>
      <c r="C31" s="456"/>
      <c r="D31" s="456"/>
      <c r="E31" s="457"/>
      <c r="F31" s="458"/>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5"/>
      <c r="BL31" s="459"/>
      <c r="BM31" s="460"/>
      <c r="BN31" s="460"/>
      <c r="BO31" s="460"/>
      <c r="BP31" s="460"/>
      <c r="BQ31" s="460"/>
      <c r="BR31" s="460"/>
      <c r="BS31" s="460"/>
      <c r="BT31" s="460"/>
      <c r="BU31" s="460"/>
      <c r="BV31" s="460"/>
      <c r="BW31" s="460"/>
      <c r="BX31" s="460"/>
      <c r="BY31" s="460"/>
      <c r="BZ31" s="460"/>
      <c r="CA31" s="461"/>
      <c r="CB31" s="459"/>
      <c r="CC31" s="460"/>
      <c r="CD31" s="460"/>
      <c r="CE31" s="460"/>
      <c r="CF31" s="460"/>
      <c r="CG31" s="460"/>
      <c r="CH31" s="460"/>
      <c r="CI31" s="460"/>
      <c r="CJ31" s="460"/>
      <c r="CK31" s="460"/>
      <c r="CL31" s="460"/>
      <c r="CM31" s="460"/>
      <c r="CN31" s="460"/>
      <c r="CO31" s="461"/>
      <c r="CP31" s="459"/>
      <c r="CQ31" s="460"/>
      <c r="CR31" s="460"/>
      <c r="CS31" s="460"/>
      <c r="CT31" s="460"/>
      <c r="CU31" s="460"/>
      <c r="CV31" s="460"/>
      <c r="CW31" s="460"/>
      <c r="CX31" s="460"/>
      <c r="CY31" s="460"/>
      <c r="CZ31" s="460"/>
      <c r="DA31" s="460"/>
      <c r="DB31" s="460"/>
      <c r="DC31" s="460"/>
      <c r="DD31" s="460"/>
      <c r="DE31" s="460"/>
      <c r="DF31" s="460"/>
      <c r="DG31" s="460"/>
      <c r="DH31" s="460"/>
      <c r="DI31" s="460"/>
      <c r="DJ31" s="461"/>
      <c r="DK31" s="88"/>
      <c r="DL31" s="88"/>
      <c r="DM31" s="88">
        <f t="shared" si="2"/>
        <v>0</v>
      </c>
    </row>
    <row r="32" spans="1:117" s="72" customFormat="1" ht="15" customHeight="1" x14ac:dyDescent="0.2">
      <c r="A32" s="433"/>
      <c r="B32" s="465"/>
      <c r="C32" s="465"/>
      <c r="D32" s="465"/>
      <c r="E32" s="466"/>
      <c r="F32" s="487" t="s">
        <v>371</v>
      </c>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3"/>
      <c r="BL32" s="435" t="s">
        <v>36</v>
      </c>
      <c r="BM32" s="436"/>
      <c r="BN32" s="436"/>
      <c r="BO32" s="436"/>
      <c r="BP32" s="436"/>
      <c r="BQ32" s="436"/>
      <c r="BR32" s="436"/>
      <c r="BS32" s="436"/>
      <c r="BT32" s="436"/>
      <c r="BU32" s="436"/>
      <c r="BV32" s="436"/>
      <c r="BW32" s="436"/>
      <c r="BX32" s="436"/>
      <c r="BY32" s="436"/>
      <c r="BZ32" s="436"/>
      <c r="CA32" s="437"/>
      <c r="CB32" s="435" t="s">
        <v>36</v>
      </c>
      <c r="CC32" s="436"/>
      <c r="CD32" s="436"/>
      <c r="CE32" s="436"/>
      <c r="CF32" s="436"/>
      <c r="CG32" s="436"/>
      <c r="CH32" s="436"/>
      <c r="CI32" s="436"/>
      <c r="CJ32" s="436"/>
      <c r="CK32" s="436"/>
      <c r="CL32" s="436"/>
      <c r="CM32" s="436"/>
      <c r="CN32" s="436"/>
      <c r="CO32" s="437"/>
      <c r="CP32" s="470">
        <f>CP9+CP12</f>
        <v>50000</v>
      </c>
      <c r="CQ32" s="471"/>
      <c r="CR32" s="471"/>
      <c r="CS32" s="471"/>
      <c r="CT32" s="471"/>
      <c r="CU32" s="471"/>
      <c r="CV32" s="471"/>
      <c r="CW32" s="471"/>
      <c r="CX32" s="471"/>
      <c r="CY32" s="471"/>
      <c r="CZ32" s="471"/>
      <c r="DA32" s="471"/>
      <c r="DB32" s="471"/>
      <c r="DC32" s="471"/>
      <c r="DD32" s="471"/>
      <c r="DE32" s="471"/>
      <c r="DF32" s="471"/>
      <c r="DG32" s="471"/>
      <c r="DH32" s="471"/>
      <c r="DI32" s="471"/>
      <c r="DJ32" s="472"/>
      <c r="DK32" s="98">
        <f>DK9+DK12</f>
        <v>0</v>
      </c>
      <c r="DL32" s="98">
        <f>DL9+DL12</f>
        <v>0</v>
      </c>
      <c r="DM32" s="98">
        <f>DM9+DM12</f>
        <v>50000</v>
      </c>
    </row>
  </sheetData>
  <mergeCells count="127">
    <mergeCell ref="DK1:DM1"/>
    <mergeCell ref="V4:DJ4"/>
    <mergeCell ref="A6:E7"/>
    <mergeCell ref="F6:BK7"/>
    <mergeCell ref="BL6:CA7"/>
    <mergeCell ref="CB6:CO7"/>
    <mergeCell ref="CP6:DJ7"/>
    <mergeCell ref="DK6:DM6"/>
    <mergeCell ref="A10:E10"/>
    <mergeCell ref="F10:BK10"/>
    <mergeCell ref="CB10:CO10"/>
    <mergeCell ref="CP10:DJ10"/>
    <mergeCell ref="A11:E11"/>
    <mergeCell ref="F11:BK11"/>
    <mergeCell ref="CB11:CO11"/>
    <mergeCell ref="CP11:DJ11"/>
    <mergeCell ref="A8:E8"/>
    <mergeCell ref="F8:BK8"/>
    <mergeCell ref="BL8:CA8"/>
    <mergeCell ref="CB8:CO8"/>
    <mergeCell ref="CP8:DJ8"/>
    <mergeCell ref="A9:E9"/>
    <mergeCell ref="F9:BK9"/>
    <mergeCell ref="BL9:CA15"/>
    <mergeCell ref="CB9:CO9"/>
    <mergeCell ref="CP9:DJ9"/>
    <mergeCell ref="A14:E14"/>
    <mergeCell ref="F14:BK14"/>
    <mergeCell ref="CB14:CO14"/>
    <mergeCell ref="CP14:DJ14"/>
    <mergeCell ref="A15:E15"/>
    <mergeCell ref="F15:BK15"/>
    <mergeCell ref="CB15:CO15"/>
    <mergeCell ref="CP15:DJ15"/>
    <mergeCell ref="A12:E12"/>
    <mergeCell ref="F12:BK12"/>
    <mergeCell ref="CB12:CO12"/>
    <mergeCell ref="CP12:DJ12"/>
    <mergeCell ref="A13:E13"/>
    <mergeCell ref="F13:BK13"/>
    <mergeCell ref="CB13:CO13"/>
    <mergeCell ref="CP13:DJ13"/>
    <mergeCell ref="A16:E16"/>
    <mergeCell ref="F16:BK16"/>
    <mergeCell ref="BL16:CA16"/>
    <mergeCell ref="CB16:CO16"/>
    <mergeCell ref="CP16:DJ16"/>
    <mergeCell ref="A17:E17"/>
    <mergeCell ref="F17:BK17"/>
    <mergeCell ref="BL17:CA17"/>
    <mergeCell ref="CB17:CO17"/>
    <mergeCell ref="CP17:DJ17"/>
    <mergeCell ref="A18:E18"/>
    <mergeCell ref="F18:BK18"/>
    <mergeCell ref="BL18:CA18"/>
    <mergeCell ref="CB18:CO18"/>
    <mergeCell ref="CP18:DJ18"/>
    <mergeCell ref="A19:E19"/>
    <mergeCell ref="F19:BK19"/>
    <mergeCell ref="BL19:CA19"/>
    <mergeCell ref="CB19:CO19"/>
    <mergeCell ref="CP19:DJ19"/>
    <mergeCell ref="A20:E20"/>
    <mergeCell ref="F20:BK20"/>
    <mergeCell ref="BL20:CA20"/>
    <mergeCell ref="CB20:CO20"/>
    <mergeCell ref="CP20:DJ20"/>
    <mergeCell ref="A21:E21"/>
    <mergeCell ref="F21:BK21"/>
    <mergeCell ref="BL21:CA21"/>
    <mergeCell ref="CB21:CO21"/>
    <mergeCell ref="CP21:DJ21"/>
    <mergeCell ref="A22:E22"/>
    <mergeCell ref="F22:BK22"/>
    <mergeCell ref="BL22:CA22"/>
    <mergeCell ref="CB22:CO22"/>
    <mergeCell ref="CP22:DJ22"/>
    <mergeCell ref="A23:E23"/>
    <mergeCell ref="F23:BK23"/>
    <mergeCell ref="BL23:CA23"/>
    <mergeCell ref="CB23:CO23"/>
    <mergeCell ref="CP23:DJ23"/>
    <mergeCell ref="A24:E24"/>
    <mergeCell ref="F24:BK24"/>
    <mergeCell ref="BL24:CA24"/>
    <mergeCell ref="CB24:CO24"/>
    <mergeCell ref="CP24:DJ24"/>
    <mergeCell ref="A25:E25"/>
    <mergeCell ref="F25:BK25"/>
    <mergeCell ref="BL25:CA25"/>
    <mergeCell ref="CB25:CO25"/>
    <mergeCell ref="CP25:DJ25"/>
    <mergeCell ref="A26:E26"/>
    <mergeCell ref="F26:BK26"/>
    <mergeCell ref="BL26:CA26"/>
    <mergeCell ref="CB26:CO26"/>
    <mergeCell ref="CP26:DJ26"/>
    <mergeCell ref="A27:E27"/>
    <mergeCell ref="F27:BK27"/>
    <mergeCell ref="BL27:CA27"/>
    <mergeCell ref="CB27:CO27"/>
    <mergeCell ref="CP27:DJ27"/>
    <mergeCell ref="A28:E28"/>
    <mergeCell ref="F28:BK28"/>
    <mergeCell ref="BL28:CA28"/>
    <mergeCell ref="CB28:CO28"/>
    <mergeCell ref="CP28:DJ28"/>
    <mergeCell ref="A29:E29"/>
    <mergeCell ref="F29:BK29"/>
    <mergeCell ref="BL29:CA29"/>
    <mergeCell ref="CB29:CO29"/>
    <mergeCell ref="CP29:DJ29"/>
    <mergeCell ref="A32:E32"/>
    <mergeCell ref="F32:BK32"/>
    <mergeCell ref="BL32:CA32"/>
    <mergeCell ref="CB32:CO32"/>
    <mergeCell ref="CP32:DJ32"/>
    <mergeCell ref="A30:E30"/>
    <mergeCell ref="F30:BK30"/>
    <mergeCell ref="BL30:CA30"/>
    <mergeCell ref="CB30:CO30"/>
    <mergeCell ref="CP30:DJ30"/>
    <mergeCell ref="A31:E31"/>
    <mergeCell ref="F31:BK31"/>
    <mergeCell ref="BL31:CA31"/>
    <mergeCell ref="CB31:CO31"/>
    <mergeCell ref="CP31:DJ31"/>
  </mergeCells>
  <pageMargins left="0.78740157480314965" right="0.78740157480314965" top="1.1811023622047245" bottom="0.39370078740157483" header="0" footer="0"/>
  <pageSetup paperSize="9" scale="96" fitToHeight="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5C1E-BA29-4B62-BE03-D53AA4677E07}">
  <dimension ref="A1:DM53"/>
  <sheetViews>
    <sheetView view="pageBreakPreview" zoomScaleNormal="100" zoomScaleSheetLayoutView="100" workbookViewId="0">
      <selection activeCell="DM17" sqref="DM17"/>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568</v>
      </c>
      <c r="DL1" s="395"/>
      <c r="DM1" s="395"/>
    </row>
    <row r="2" spans="1:117" s="96" customFormat="1" ht="14.25" customHeight="1" x14ac:dyDescent="0.2">
      <c r="A2" s="397" t="s">
        <v>476</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96" customFormat="1" ht="16.5" customHeight="1" x14ac:dyDescent="0.2">
      <c r="A4" s="96"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96" customFormat="1" ht="16.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ht="30" customHeight="1" x14ac:dyDescent="0.25">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4"/>
      <c r="CG6" s="372" t="s">
        <v>477</v>
      </c>
      <c r="CH6" s="373"/>
      <c r="CI6" s="373"/>
      <c r="CJ6" s="373"/>
      <c r="CK6" s="373"/>
      <c r="CL6" s="373"/>
      <c r="CM6" s="373"/>
      <c r="CN6" s="373"/>
      <c r="CO6" s="373"/>
      <c r="CP6" s="373"/>
      <c r="CQ6" s="373"/>
      <c r="CR6" s="373"/>
      <c r="CS6" s="373"/>
      <c r="CT6" s="374"/>
      <c r="CU6" s="372" t="s">
        <v>478</v>
      </c>
      <c r="CV6" s="373"/>
      <c r="CW6" s="373"/>
      <c r="CX6" s="373"/>
      <c r="CY6" s="373"/>
      <c r="CZ6" s="373"/>
      <c r="DA6" s="373"/>
      <c r="DB6" s="373"/>
      <c r="DC6" s="373"/>
      <c r="DD6" s="373"/>
      <c r="DE6" s="373"/>
      <c r="DF6" s="373"/>
      <c r="DG6" s="373"/>
      <c r="DH6" s="373"/>
      <c r="DI6" s="373"/>
      <c r="DJ6" s="374"/>
      <c r="DK6" s="381" t="s">
        <v>360</v>
      </c>
      <c r="DL6" s="382"/>
      <c r="DM6" s="383"/>
    </row>
    <row r="7" spans="1:117" ht="68.25" customHeight="1" x14ac:dyDescent="0.25">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80"/>
      <c r="CG7" s="378"/>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80"/>
      <c r="DK7" s="76" t="s">
        <v>362</v>
      </c>
      <c r="DL7" s="76" t="s">
        <v>363</v>
      </c>
      <c r="DM7" s="76" t="s">
        <v>415</v>
      </c>
    </row>
    <row r="8" spans="1:117" s="56" customFormat="1" ht="12.75" x14ac:dyDescent="0.2">
      <c r="A8" s="425">
        <v>1</v>
      </c>
      <c r="B8" s="426"/>
      <c r="C8" s="426"/>
      <c r="D8" s="426"/>
      <c r="E8" s="427"/>
      <c r="F8" s="425">
        <v>2</v>
      </c>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7"/>
      <c r="CG8" s="425">
        <v>3</v>
      </c>
      <c r="CH8" s="426"/>
      <c r="CI8" s="426"/>
      <c r="CJ8" s="426"/>
      <c r="CK8" s="426"/>
      <c r="CL8" s="426"/>
      <c r="CM8" s="426"/>
      <c r="CN8" s="426"/>
      <c r="CO8" s="426"/>
      <c r="CP8" s="426"/>
      <c r="CQ8" s="426"/>
      <c r="CR8" s="426"/>
      <c r="CS8" s="426"/>
      <c r="CT8" s="427"/>
      <c r="CU8" s="425">
        <v>4</v>
      </c>
      <c r="CV8" s="426"/>
      <c r="CW8" s="426"/>
      <c r="CX8" s="426"/>
      <c r="CY8" s="426"/>
      <c r="CZ8" s="426"/>
      <c r="DA8" s="426"/>
      <c r="DB8" s="426"/>
      <c r="DC8" s="426"/>
      <c r="DD8" s="426"/>
      <c r="DE8" s="426"/>
      <c r="DF8" s="426"/>
      <c r="DG8" s="426"/>
      <c r="DH8" s="426"/>
      <c r="DI8" s="426"/>
      <c r="DJ8" s="427"/>
      <c r="DK8" s="80">
        <v>5</v>
      </c>
      <c r="DL8" s="80">
        <v>6</v>
      </c>
      <c r="DM8" s="80">
        <v>7</v>
      </c>
    </row>
    <row r="9" spans="1:117" ht="15" customHeight="1" x14ac:dyDescent="0.25">
      <c r="A9" s="488" t="s">
        <v>10</v>
      </c>
      <c r="B9" s="489"/>
      <c r="C9" s="489"/>
      <c r="D9" s="489"/>
      <c r="E9" s="490"/>
      <c r="F9" s="491" t="s">
        <v>479</v>
      </c>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3"/>
      <c r="CG9" s="494"/>
      <c r="CH9" s="495"/>
      <c r="CI9" s="495"/>
      <c r="CJ9" s="495"/>
      <c r="CK9" s="495"/>
      <c r="CL9" s="495"/>
      <c r="CM9" s="495"/>
      <c r="CN9" s="495"/>
      <c r="CO9" s="495"/>
      <c r="CP9" s="495"/>
      <c r="CQ9" s="495"/>
      <c r="CR9" s="495"/>
      <c r="CS9" s="495"/>
      <c r="CT9" s="496"/>
      <c r="CU9" s="494">
        <f>CU11+CU10</f>
        <v>112000</v>
      </c>
      <c r="CV9" s="495"/>
      <c r="CW9" s="495"/>
      <c r="CX9" s="495"/>
      <c r="CY9" s="495"/>
      <c r="CZ9" s="495"/>
      <c r="DA9" s="495"/>
      <c r="DB9" s="495"/>
      <c r="DC9" s="495"/>
      <c r="DD9" s="495"/>
      <c r="DE9" s="495"/>
      <c r="DF9" s="495"/>
      <c r="DG9" s="495"/>
      <c r="DH9" s="495"/>
      <c r="DI9" s="495"/>
      <c r="DJ9" s="496"/>
      <c r="DK9" s="104">
        <f>DK11+DK10</f>
        <v>0</v>
      </c>
      <c r="DL9" s="104">
        <f t="shared" ref="DL9:DM9" si="0">DL11+DL10</f>
        <v>0</v>
      </c>
      <c r="DM9" s="104">
        <f t="shared" si="0"/>
        <v>112000</v>
      </c>
    </row>
    <row r="10" spans="1:117" ht="15" customHeight="1" x14ac:dyDescent="0.25">
      <c r="A10" s="497" t="s">
        <v>128</v>
      </c>
      <c r="B10" s="498"/>
      <c r="C10" s="498"/>
      <c r="D10" s="498"/>
      <c r="E10" s="499"/>
      <c r="F10" s="500" t="s">
        <v>480</v>
      </c>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2"/>
      <c r="CG10" s="503">
        <v>3</v>
      </c>
      <c r="CH10" s="504"/>
      <c r="CI10" s="504"/>
      <c r="CJ10" s="504"/>
      <c r="CK10" s="504"/>
      <c r="CL10" s="504"/>
      <c r="CM10" s="504"/>
      <c r="CN10" s="504"/>
      <c r="CO10" s="504"/>
      <c r="CP10" s="504"/>
      <c r="CQ10" s="504"/>
      <c r="CR10" s="504"/>
      <c r="CS10" s="504"/>
      <c r="CT10" s="505"/>
      <c r="CU10" s="506">
        <f>DK10+DL10+DM10</f>
        <v>100000</v>
      </c>
      <c r="CV10" s="507"/>
      <c r="CW10" s="507"/>
      <c r="CX10" s="507"/>
      <c r="CY10" s="507"/>
      <c r="CZ10" s="507"/>
      <c r="DA10" s="507"/>
      <c r="DB10" s="507"/>
      <c r="DC10" s="507"/>
      <c r="DD10" s="507"/>
      <c r="DE10" s="507"/>
      <c r="DF10" s="507"/>
      <c r="DG10" s="507"/>
      <c r="DH10" s="507"/>
      <c r="DI10" s="507"/>
      <c r="DJ10" s="508"/>
      <c r="DK10" s="103">
        <v>0</v>
      </c>
      <c r="DL10" s="103">
        <v>0</v>
      </c>
      <c r="DM10" s="103">
        <v>100000</v>
      </c>
    </row>
    <row r="11" spans="1:117" ht="15" customHeight="1" x14ac:dyDescent="0.25">
      <c r="A11" s="497" t="s">
        <v>130</v>
      </c>
      <c r="B11" s="498"/>
      <c r="C11" s="498"/>
      <c r="D11" s="498"/>
      <c r="E11" s="499"/>
      <c r="F11" s="500" t="s">
        <v>481</v>
      </c>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2"/>
      <c r="CG11" s="503">
        <v>2</v>
      </c>
      <c r="CH11" s="504"/>
      <c r="CI11" s="504"/>
      <c r="CJ11" s="504"/>
      <c r="CK11" s="504"/>
      <c r="CL11" s="504"/>
      <c r="CM11" s="504"/>
      <c r="CN11" s="504"/>
      <c r="CO11" s="504"/>
      <c r="CP11" s="504"/>
      <c r="CQ11" s="504"/>
      <c r="CR11" s="504"/>
      <c r="CS11" s="504"/>
      <c r="CT11" s="505"/>
      <c r="CU11" s="506">
        <f>DK11+DL11+DM11</f>
        <v>12000</v>
      </c>
      <c r="CV11" s="507"/>
      <c r="CW11" s="507"/>
      <c r="CX11" s="507"/>
      <c r="CY11" s="507"/>
      <c r="CZ11" s="507"/>
      <c r="DA11" s="507"/>
      <c r="DB11" s="507"/>
      <c r="DC11" s="507"/>
      <c r="DD11" s="507"/>
      <c r="DE11" s="507"/>
      <c r="DF11" s="507"/>
      <c r="DG11" s="507"/>
      <c r="DH11" s="507"/>
      <c r="DI11" s="507"/>
      <c r="DJ11" s="508"/>
      <c r="DK11" s="103">
        <v>0</v>
      </c>
      <c r="DL11" s="103">
        <v>0</v>
      </c>
      <c r="DM11" s="103">
        <v>12000</v>
      </c>
    </row>
    <row r="12" spans="1:117" ht="15" customHeight="1" x14ac:dyDescent="0.25">
      <c r="A12" s="488" t="s">
        <v>11</v>
      </c>
      <c r="B12" s="489"/>
      <c r="C12" s="489"/>
      <c r="D12" s="489"/>
      <c r="E12" s="490"/>
      <c r="F12" s="491" t="s">
        <v>482</v>
      </c>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3"/>
      <c r="CG12" s="509"/>
      <c r="CH12" s="510"/>
      <c r="CI12" s="510"/>
      <c r="CJ12" s="510"/>
      <c r="CK12" s="510"/>
      <c r="CL12" s="510"/>
      <c r="CM12" s="510"/>
      <c r="CN12" s="510"/>
      <c r="CO12" s="510"/>
      <c r="CP12" s="510"/>
      <c r="CQ12" s="510"/>
      <c r="CR12" s="510"/>
      <c r="CS12" s="510"/>
      <c r="CT12" s="511"/>
      <c r="CU12" s="494">
        <f>CU13</f>
        <v>0</v>
      </c>
      <c r="CV12" s="495"/>
      <c r="CW12" s="495"/>
      <c r="CX12" s="495"/>
      <c r="CY12" s="495"/>
      <c r="CZ12" s="495"/>
      <c r="DA12" s="495"/>
      <c r="DB12" s="495"/>
      <c r="DC12" s="495"/>
      <c r="DD12" s="495"/>
      <c r="DE12" s="495"/>
      <c r="DF12" s="495"/>
      <c r="DG12" s="495"/>
      <c r="DH12" s="495"/>
      <c r="DI12" s="495"/>
      <c r="DJ12" s="496"/>
      <c r="DK12" s="104">
        <f>DK13</f>
        <v>0</v>
      </c>
      <c r="DL12" s="104">
        <f>DL13</f>
        <v>0</v>
      </c>
      <c r="DM12" s="104">
        <f>DM13</f>
        <v>0</v>
      </c>
    </row>
    <row r="13" spans="1:117" ht="15" customHeight="1" x14ac:dyDescent="0.25">
      <c r="A13" s="497" t="s">
        <v>393</v>
      </c>
      <c r="B13" s="498"/>
      <c r="C13" s="498"/>
      <c r="D13" s="498"/>
      <c r="E13" s="499"/>
      <c r="F13" s="500" t="s">
        <v>483</v>
      </c>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501"/>
      <c r="CD13" s="501"/>
      <c r="CE13" s="501"/>
      <c r="CF13" s="502"/>
      <c r="CG13" s="503">
        <v>10</v>
      </c>
      <c r="CH13" s="504"/>
      <c r="CI13" s="504"/>
      <c r="CJ13" s="504"/>
      <c r="CK13" s="504"/>
      <c r="CL13" s="504"/>
      <c r="CM13" s="504"/>
      <c r="CN13" s="504"/>
      <c r="CO13" s="504"/>
      <c r="CP13" s="504"/>
      <c r="CQ13" s="504"/>
      <c r="CR13" s="504"/>
      <c r="CS13" s="504"/>
      <c r="CT13" s="505"/>
      <c r="CU13" s="506">
        <f>DK13+DL13+DM13</f>
        <v>0</v>
      </c>
      <c r="CV13" s="507"/>
      <c r="CW13" s="507"/>
      <c r="CX13" s="507"/>
      <c r="CY13" s="507"/>
      <c r="CZ13" s="507"/>
      <c r="DA13" s="507"/>
      <c r="DB13" s="507"/>
      <c r="DC13" s="507"/>
      <c r="DD13" s="507"/>
      <c r="DE13" s="507"/>
      <c r="DF13" s="507"/>
      <c r="DG13" s="507"/>
      <c r="DH13" s="507"/>
      <c r="DI13" s="507"/>
      <c r="DJ13" s="508"/>
      <c r="DK13" s="103">
        <v>0</v>
      </c>
      <c r="DL13" s="103">
        <v>0</v>
      </c>
      <c r="DM13" s="103">
        <v>0</v>
      </c>
    </row>
    <row r="14" spans="1:117" ht="15" customHeight="1" x14ac:dyDescent="0.25">
      <c r="A14" s="488" t="s">
        <v>12</v>
      </c>
      <c r="B14" s="489"/>
      <c r="C14" s="489"/>
      <c r="D14" s="489"/>
      <c r="E14" s="490"/>
      <c r="F14" s="491" t="s">
        <v>484</v>
      </c>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2"/>
      <c r="CA14" s="492"/>
      <c r="CB14" s="492"/>
      <c r="CC14" s="492"/>
      <c r="CD14" s="492"/>
      <c r="CE14" s="492"/>
      <c r="CF14" s="493"/>
      <c r="CG14" s="509"/>
      <c r="CH14" s="510"/>
      <c r="CI14" s="510"/>
      <c r="CJ14" s="510"/>
      <c r="CK14" s="510"/>
      <c r="CL14" s="510"/>
      <c r="CM14" s="510"/>
      <c r="CN14" s="510"/>
      <c r="CO14" s="510"/>
      <c r="CP14" s="510"/>
      <c r="CQ14" s="510"/>
      <c r="CR14" s="510"/>
      <c r="CS14" s="510"/>
      <c r="CT14" s="511"/>
      <c r="CU14" s="494">
        <f>SUM(CU15:DJ22)</f>
        <v>2856361</v>
      </c>
      <c r="CV14" s="495"/>
      <c r="CW14" s="495"/>
      <c r="CX14" s="495"/>
      <c r="CY14" s="495"/>
      <c r="CZ14" s="495"/>
      <c r="DA14" s="495"/>
      <c r="DB14" s="495"/>
      <c r="DC14" s="495"/>
      <c r="DD14" s="495"/>
      <c r="DE14" s="495"/>
      <c r="DF14" s="495"/>
      <c r="DG14" s="495"/>
      <c r="DH14" s="495"/>
      <c r="DI14" s="495"/>
      <c r="DJ14" s="496"/>
      <c r="DK14" s="104">
        <f>SUM(DK15:DK22)</f>
        <v>0</v>
      </c>
      <c r="DL14" s="104">
        <f>SUM(DL15:DL22)</f>
        <v>0</v>
      </c>
      <c r="DM14" s="104">
        <f>SUM(DM15:DM22)</f>
        <v>2856361</v>
      </c>
    </row>
    <row r="15" spans="1:117" ht="15" customHeight="1" x14ac:dyDescent="0.25">
      <c r="A15" s="497" t="s">
        <v>485</v>
      </c>
      <c r="B15" s="498"/>
      <c r="C15" s="498"/>
      <c r="D15" s="498"/>
      <c r="E15" s="499"/>
      <c r="F15" s="500" t="s">
        <v>486</v>
      </c>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2"/>
      <c r="CG15" s="503">
        <v>26</v>
      </c>
      <c r="CH15" s="504"/>
      <c r="CI15" s="504"/>
      <c r="CJ15" s="504"/>
      <c r="CK15" s="504"/>
      <c r="CL15" s="504"/>
      <c r="CM15" s="504"/>
      <c r="CN15" s="504"/>
      <c r="CO15" s="504"/>
      <c r="CP15" s="504"/>
      <c r="CQ15" s="504"/>
      <c r="CR15" s="504"/>
      <c r="CS15" s="504"/>
      <c r="CT15" s="505"/>
      <c r="CU15" s="506">
        <f>DK15+DL15+DM15</f>
        <v>2462861</v>
      </c>
      <c r="CV15" s="507"/>
      <c r="CW15" s="507"/>
      <c r="CX15" s="507"/>
      <c r="CY15" s="507"/>
      <c r="CZ15" s="507"/>
      <c r="DA15" s="507"/>
      <c r="DB15" s="507"/>
      <c r="DC15" s="507"/>
      <c r="DD15" s="507"/>
      <c r="DE15" s="507"/>
      <c r="DF15" s="507"/>
      <c r="DG15" s="507"/>
      <c r="DH15" s="507"/>
      <c r="DI15" s="507"/>
      <c r="DJ15" s="508"/>
      <c r="DK15" s="103">
        <v>0</v>
      </c>
      <c r="DL15" s="103">
        <v>0</v>
      </c>
      <c r="DM15" s="103">
        <f>2701180-38319-200000</f>
        <v>2462861</v>
      </c>
    </row>
    <row r="16" spans="1:117" ht="30.75" customHeight="1" x14ac:dyDescent="0.25">
      <c r="A16" s="497" t="s">
        <v>487</v>
      </c>
      <c r="B16" s="498"/>
      <c r="C16" s="498"/>
      <c r="D16" s="498"/>
      <c r="E16" s="499"/>
      <c r="F16" s="500" t="s">
        <v>488</v>
      </c>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501"/>
      <c r="CD16" s="501"/>
      <c r="CE16" s="501"/>
      <c r="CF16" s="502"/>
      <c r="CG16" s="503">
        <v>32</v>
      </c>
      <c r="CH16" s="504"/>
      <c r="CI16" s="504"/>
      <c r="CJ16" s="504"/>
      <c r="CK16" s="504"/>
      <c r="CL16" s="504"/>
      <c r="CM16" s="504"/>
      <c r="CN16" s="504"/>
      <c r="CO16" s="504"/>
      <c r="CP16" s="504"/>
      <c r="CQ16" s="504"/>
      <c r="CR16" s="504"/>
      <c r="CS16" s="504"/>
      <c r="CT16" s="505"/>
      <c r="CU16" s="506">
        <f>DK16+DL16+DM16</f>
        <v>300000</v>
      </c>
      <c r="CV16" s="507"/>
      <c r="CW16" s="507"/>
      <c r="CX16" s="507"/>
      <c r="CY16" s="507"/>
      <c r="CZ16" s="507"/>
      <c r="DA16" s="507"/>
      <c r="DB16" s="507"/>
      <c r="DC16" s="507"/>
      <c r="DD16" s="507"/>
      <c r="DE16" s="507"/>
      <c r="DF16" s="507"/>
      <c r="DG16" s="507"/>
      <c r="DH16" s="507"/>
      <c r="DI16" s="507"/>
      <c r="DJ16" s="508"/>
      <c r="DK16" s="105">
        <v>0</v>
      </c>
      <c r="DL16" s="105">
        <v>0</v>
      </c>
      <c r="DM16" s="105">
        <v>300000</v>
      </c>
    </row>
    <row r="17" spans="1:117" ht="15" x14ac:dyDescent="0.25">
      <c r="A17" s="497" t="s">
        <v>489</v>
      </c>
      <c r="B17" s="498"/>
      <c r="C17" s="498"/>
      <c r="D17" s="498"/>
      <c r="E17" s="499"/>
      <c r="F17" s="500" t="s">
        <v>490</v>
      </c>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2"/>
      <c r="CG17" s="503">
        <v>12</v>
      </c>
      <c r="CH17" s="504"/>
      <c r="CI17" s="504"/>
      <c r="CJ17" s="504"/>
      <c r="CK17" s="504"/>
      <c r="CL17" s="504"/>
      <c r="CM17" s="504"/>
      <c r="CN17" s="504"/>
      <c r="CO17" s="504"/>
      <c r="CP17" s="504"/>
      <c r="CQ17" s="504"/>
      <c r="CR17" s="504"/>
      <c r="CS17" s="504"/>
      <c r="CT17" s="505"/>
      <c r="CU17" s="506">
        <f>DK17+DL17+DM17</f>
        <v>33500</v>
      </c>
      <c r="CV17" s="507"/>
      <c r="CW17" s="507"/>
      <c r="CX17" s="507"/>
      <c r="CY17" s="507"/>
      <c r="CZ17" s="507"/>
      <c r="DA17" s="507"/>
      <c r="DB17" s="507"/>
      <c r="DC17" s="507"/>
      <c r="DD17" s="507"/>
      <c r="DE17" s="507"/>
      <c r="DF17" s="507"/>
      <c r="DG17" s="507"/>
      <c r="DH17" s="507"/>
      <c r="DI17" s="507"/>
      <c r="DJ17" s="508"/>
      <c r="DK17" s="103">
        <v>0</v>
      </c>
      <c r="DL17" s="103">
        <v>0</v>
      </c>
      <c r="DM17" s="103">
        <v>33500</v>
      </c>
    </row>
    <row r="18" spans="1:117" ht="15" x14ac:dyDescent="0.25">
      <c r="A18" s="497" t="s">
        <v>495</v>
      </c>
      <c r="B18" s="498"/>
      <c r="C18" s="498"/>
      <c r="D18" s="498"/>
      <c r="E18" s="499"/>
      <c r="F18" s="500" t="s">
        <v>540</v>
      </c>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1"/>
      <c r="BZ18" s="501"/>
      <c r="CA18" s="501"/>
      <c r="CB18" s="501"/>
      <c r="CC18" s="501"/>
      <c r="CD18" s="501"/>
      <c r="CE18" s="501"/>
      <c r="CF18" s="502"/>
      <c r="CG18" s="503">
        <v>2</v>
      </c>
      <c r="CH18" s="504"/>
      <c r="CI18" s="504"/>
      <c r="CJ18" s="504"/>
      <c r="CK18" s="504"/>
      <c r="CL18" s="504"/>
      <c r="CM18" s="504"/>
      <c r="CN18" s="504"/>
      <c r="CO18" s="504"/>
      <c r="CP18" s="504"/>
      <c r="CQ18" s="504"/>
      <c r="CR18" s="504"/>
      <c r="CS18" s="504"/>
      <c r="CT18" s="505"/>
      <c r="CU18" s="506">
        <f t="shared" ref="CU18:CU22" si="1">DK18+DL18+DM18</f>
        <v>0</v>
      </c>
      <c r="CV18" s="507"/>
      <c r="CW18" s="507"/>
      <c r="CX18" s="507"/>
      <c r="CY18" s="507"/>
      <c r="CZ18" s="507"/>
      <c r="DA18" s="507"/>
      <c r="DB18" s="507"/>
      <c r="DC18" s="507"/>
      <c r="DD18" s="507"/>
      <c r="DE18" s="507"/>
      <c r="DF18" s="507"/>
      <c r="DG18" s="507"/>
      <c r="DH18" s="507"/>
      <c r="DI18" s="507"/>
      <c r="DJ18" s="508"/>
      <c r="DK18" s="103">
        <v>0</v>
      </c>
      <c r="DL18" s="103">
        <v>0</v>
      </c>
      <c r="DM18" s="103">
        <v>0</v>
      </c>
    </row>
    <row r="19" spans="1:117" ht="15" customHeight="1" x14ac:dyDescent="0.25">
      <c r="A19" s="430" t="s">
        <v>498</v>
      </c>
      <c r="B19" s="456"/>
      <c r="C19" s="456"/>
      <c r="D19" s="456"/>
      <c r="E19" s="457"/>
      <c r="F19" s="458" t="s">
        <v>499</v>
      </c>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5"/>
      <c r="CG19" s="473">
        <v>1</v>
      </c>
      <c r="CH19" s="474"/>
      <c r="CI19" s="474"/>
      <c r="CJ19" s="474"/>
      <c r="CK19" s="474"/>
      <c r="CL19" s="474"/>
      <c r="CM19" s="474"/>
      <c r="CN19" s="474"/>
      <c r="CO19" s="474"/>
      <c r="CP19" s="474"/>
      <c r="CQ19" s="474"/>
      <c r="CR19" s="474"/>
      <c r="CS19" s="474"/>
      <c r="CT19" s="475"/>
      <c r="CU19" s="459">
        <f t="shared" si="1"/>
        <v>50000</v>
      </c>
      <c r="CV19" s="460"/>
      <c r="CW19" s="460"/>
      <c r="CX19" s="460"/>
      <c r="CY19" s="460"/>
      <c r="CZ19" s="460"/>
      <c r="DA19" s="460"/>
      <c r="DB19" s="460"/>
      <c r="DC19" s="460"/>
      <c r="DD19" s="460"/>
      <c r="DE19" s="460"/>
      <c r="DF19" s="460"/>
      <c r="DG19" s="460"/>
      <c r="DH19" s="460"/>
      <c r="DI19" s="460"/>
      <c r="DJ19" s="461"/>
      <c r="DK19" s="82">
        <v>0</v>
      </c>
      <c r="DL19" s="82">
        <v>0</v>
      </c>
      <c r="DM19" s="82">
        <v>50000</v>
      </c>
    </row>
    <row r="20" spans="1:117" ht="15" x14ac:dyDescent="0.25">
      <c r="A20" s="497" t="s">
        <v>500</v>
      </c>
      <c r="B20" s="498"/>
      <c r="C20" s="498"/>
      <c r="D20" s="498"/>
      <c r="E20" s="499"/>
      <c r="F20" s="500" t="s">
        <v>501</v>
      </c>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501"/>
      <c r="CD20" s="501"/>
      <c r="CE20" s="501"/>
      <c r="CF20" s="502"/>
      <c r="CG20" s="503">
        <v>1</v>
      </c>
      <c r="CH20" s="504"/>
      <c r="CI20" s="504"/>
      <c r="CJ20" s="504"/>
      <c r="CK20" s="504"/>
      <c r="CL20" s="504"/>
      <c r="CM20" s="504"/>
      <c r="CN20" s="504"/>
      <c r="CO20" s="504"/>
      <c r="CP20" s="504"/>
      <c r="CQ20" s="504"/>
      <c r="CR20" s="504"/>
      <c r="CS20" s="504"/>
      <c r="CT20" s="505"/>
      <c r="CU20" s="506">
        <f t="shared" si="1"/>
        <v>10000</v>
      </c>
      <c r="CV20" s="507"/>
      <c r="CW20" s="507"/>
      <c r="CX20" s="507"/>
      <c r="CY20" s="507"/>
      <c r="CZ20" s="507"/>
      <c r="DA20" s="507"/>
      <c r="DB20" s="507"/>
      <c r="DC20" s="507"/>
      <c r="DD20" s="507"/>
      <c r="DE20" s="507"/>
      <c r="DF20" s="507"/>
      <c r="DG20" s="507"/>
      <c r="DH20" s="507"/>
      <c r="DI20" s="507"/>
      <c r="DJ20" s="508"/>
      <c r="DK20" s="103">
        <v>0</v>
      </c>
      <c r="DL20" s="103">
        <v>0</v>
      </c>
      <c r="DM20" s="103">
        <v>10000</v>
      </c>
    </row>
    <row r="21" spans="1:117" ht="15" hidden="1" x14ac:dyDescent="0.25">
      <c r="A21" s="430" t="s">
        <v>507</v>
      </c>
      <c r="B21" s="456"/>
      <c r="C21" s="456"/>
      <c r="D21" s="456"/>
      <c r="E21" s="457"/>
      <c r="F21" s="458" t="s">
        <v>508</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5"/>
      <c r="CG21" s="473">
        <v>1</v>
      </c>
      <c r="CH21" s="474"/>
      <c r="CI21" s="474"/>
      <c r="CJ21" s="474"/>
      <c r="CK21" s="474"/>
      <c r="CL21" s="474"/>
      <c r="CM21" s="474"/>
      <c r="CN21" s="474"/>
      <c r="CO21" s="474"/>
      <c r="CP21" s="474"/>
      <c r="CQ21" s="474"/>
      <c r="CR21" s="474"/>
      <c r="CS21" s="474"/>
      <c r="CT21" s="475"/>
      <c r="CU21" s="459">
        <f t="shared" si="1"/>
        <v>0</v>
      </c>
      <c r="CV21" s="460"/>
      <c r="CW21" s="460"/>
      <c r="CX21" s="460"/>
      <c r="CY21" s="460"/>
      <c r="CZ21" s="460"/>
      <c r="DA21" s="460"/>
      <c r="DB21" s="460"/>
      <c r="DC21" s="460"/>
      <c r="DD21" s="460"/>
      <c r="DE21" s="460"/>
      <c r="DF21" s="460"/>
      <c r="DG21" s="460"/>
      <c r="DH21" s="460"/>
      <c r="DI21" s="460"/>
      <c r="DJ21" s="461"/>
      <c r="DK21" s="82">
        <v>0</v>
      </c>
      <c r="DL21" s="82">
        <v>0</v>
      </c>
      <c r="DM21" s="82">
        <v>0</v>
      </c>
    </row>
    <row r="22" spans="1:117" ht="15" customHeight="1" x14ac:dyDescent="0.25">
      <c r="A22" s="430" t="s">
        <v>506</v>
      </c>
      <c r="B22" s="456"/>
      <c r="C22" s="456"/>
      <c r="D22" s="456"/>
      <c r="E22" s="457"/>
      <c r="F22" s="458" t="s">
        <v>509</v>
      </c>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5"/>
      <c r="CG22" s="473">
        <v>1</v>
      </c>
      <c r="CH22" s="474"/>
      <c r="CI22" s="474"/>
      <c r="CJ22" s="474"/>
      <c r="CK22" s="474"/>
      <c r="CL22" s="474"/>
      <c r="CM22" s="474"/>
      <c r="CN22" s="474"/>
      <c r="CO22" s="474"/>
      <c r="CP22" s="474"/>
      <c r="CQ22" s="474"/>
      <c r="CR22" s="474"/>
      <c r="CS22" s="474"/>
      <c r="CT22" s="475"/>
      <c r="CU22" s="459">
        <f t="shared" si="1"/>
        <v>0</v>
      </c>
      <c r="CV22" s="460"/>
      <c r="CW22" s="460"/>
      <c r="CX22" s="460"/>
      <c r="CY22" s="460"/>
      <c r="CZ22" s="460"/>
      <c r="DA22" s="460"/>
      <c r="DB22" s="460"/>
      <c r="DC22" s="460"/>
      <c r="DD22" s="460"/>
      <c r="DE22" s="460"/>
      <c r="DF22" s="460"/>
      <c r="DG22" s="460"/>
      <c r="DH22" s="460"/>
      <c r="DI22" s="460"/>
      <c r="DJ22" s="461"/>
      <c r="DK22" s="82">
        <v>0</v>
      </c>
      <c r="DL22" s="82">
        <v>0</v>
      </c>
      <c r="DM22" s="82">
        <v>0</v>
      </c>
    </row>
    <row r="23" spans="1:117" ht="15" hidden="1" customHeight="1" x14ac:dyDescent="0.25">
      <c r="A23" s="430"/>
      <c r="B23" s="456"/>
      <c r="C23" s="456"/>
      <c r="D23" s="456"/>
      <c r="E23" s="457"/>
      <c r="F23" s="458"/>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5"/>
      <c r="CG23" s="459"/>
      <c r="CH23" s="460"/>
      <c r="CI23" s="460"/>
      <c r="CJ23" s="460"/>
      <c r="CK23" s="460"/>
      <c r="CL23" s="460"/>
      <c r="CM23" s="460"/>
      <c r="CN23" s="460"/>
      <c r="CO23" s="460"/>
      <c r="CP23" s="460"/>
      <c r="CQ23" s="460"/>
      <c r="CR23" s="460"/>
      <c r="CS23" s="460"/>
      <c r="CT23" s="461"/>
      <c r="CU23" s="459"/>
      <c r="CV23" s="460"/>
      <c r="CW23" s="460"/>
      <c r="CX23" s="460"/>
      <c r="CY23" s="460"/>
      <c r="CZ23" s="460"/>
      <c r="DA23" s="460"/>
      <c r="DB23" s="460"/>
      <c r="DC23" s="460"/>
      <c r="DD23" s="460"/>
      <c r="DE23" s="460"/>
      <c r="DF23" s="460"/>
      <c r="DG23" s="460"/>
      <c r="DH23" s="460"/>
      <c r="DI23" s="460"/>
      <c r="DJ23" s="461"/>
      <c r="DK23" s="82"/>
      <c r="DL23" s="82"/>
      <c r="DM23" s="82"/>
    </row>
    <row r="24" spans="1:117" ht="15" hidden="1" customHeight="1" x14ac:dyDescent="0.25">
      <c r="A24" s="430"/>
      <c r="B24" s="456"/>
      <c r="C24" s="456"/>
      <c r="D24" s="456"/>
      <c r="E24" s="457"/>
      <c r="F24" s="458"/>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c r="BE24" s="404"/>
      <c r="BF24" s="404"/>
      <c r="BG24" s="404"/>
      <c r="BH24" s="404"/>
      <c r="BI24" s="404"/>
      <c r="BJ24" s="404"/>
      <c r="BK24" s="404"/>
      <c r="BL24" s="404"/>
      <c r="BM24" s="404"/>
      <c r="BN24" s="404"/>
      <c r="BO24" s="404"/>
      <c r="BP24" s="404"/>
      <c r="BQ24" s="404"/>
      <c r="BR24" s="404"/>
      <c r="BS24" s="404"/>
      <c r="BT24" s="404"/>
      <c r="BU24" s="404"/>
      <c r="BV24" s="404"/>
      <c r="BW24" s="404"/>
      <c r="BX24" s="404"/>
      <c r="BY24" s="404"/>
      <c r="BZ24" s="404"/>
      <c r="CA24" s="404"/>
      <c r="CB24" s="404"/>
      <c r="CC24" s="404"/>
      <c r="CD24" s="404"/>
      <c r="CE24" s="404"/>
      <c r="CF24" s="405"/>
      <c r="CG24" s="459"/>
      <c r="CH24" s="460"/>
      <c r="CI24" s="460"/>
      <c r="CJ24" s="460"/>
      <c r="CK24" s="460"/>
      <c r="CL24" s="460"/>
      <c r="CM24" s="460"/>
      <c r="CN24" s="460"/>
      <c r="CO24" s="460"/>
      <c r="CP24" s="460"/>
      <c r="CQ24" s="460"/>
      <c r="CR24" s="460"/>
      <c r="CS24" s="460"/>
      <c r="CT24" s="461"/>
      <c r="CU24" s="459"/>
      <c r="CV24" s="460"/>
      <c r="CW24" s="460"/>
      <c r="CX24" s="460"/>
      <c r="CY24" s="460"/>
      <c r="CZ24" s="460"/>
      <c r="DA24" s="460"/>
      <c r="DB24" s="460"/>
      <c r="DC24" s="460"/>
      <c r="DD24" s="460"/>
      <c r="DE24" s="460"/>
      <c r="DF24" s="460"/>
      <c r="DG24" s="460"/>
      <c r="DH24" s="460"/>
      <c r="DI24" s="460"/>
      <c r="DJ24" s="461"/>
      <c r="DK24" s="82"/>
      <c r="DL24" s="82"/>
      <c r="DM24" s="82"/>
    </row>
    <row r="25" spans="1:117" ht="27.75" hidden="1" customHeight="1" x14ac:dyDescent="0.25">
      <c r="A25" s="430"/>
      <c r="B25" s="456"/>
      <c r="C25" s="456"/>
      <c r="D25" s="456"/>
      <c r="E25" s="457"/>
      <c r="F25" s="458"/>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5"/>
      <c r="CG25" s="459"/>
      <c r="CH25" s="460"/>
      <c r="CI25" s="460"/>
      <c r="CJ25" s="460"/>
      <c r="CK25" s="460"/>
      <c r="CL25" s="460"/>
      <c r="CM25" s="460"/>
      <c r="CN25" s="460"/>
      <c r="CO25" s="460"/>
      <c r="CP25" s="460"/>
      <c r="CQ25" s="460"/>
      <c r="CR25" s="460"/>
      <c r="CS25" s="460"/>
      <c r="CT25" s="461"/>
      <c r="CU25" s="459"/>
      <c r="CV25" s="460"/>
      <c r="CW25" s="460"/>
      <c r="CX25" s="460"/>
      <c r="CY25" s="460"/>
      <c r="CZ25" s="460"/>
      <c r="DA25" s="460"/>
      <c r="DB25" s="460"/>
      <c r="DC25" s="460"/>
      <c r="DD25" s="460"/>
      <c r="DE25" s="460"/>
      <c r="DF25" s="460"/>
      <c r="DG25" s="460"/>
      <c r="DH25" s="460"/>
      <c r="DI25" s="460"/>
      <c r="DJ25" s="461"/>
      <c r="DK25" s="82"/>
      <c r="DL25" s="82"/>
      <c r="DM25" s="82"/>
    </row>
    <row r="26" spans="1:117" ht="15" hidden="1" customHeight="1" x14ac:dyDescent="0.25">
      <c r="A26" s="430"/>
      <c r="B26" s="456"/>
      <c r="C26" s="456"/>
      <c r="D26" s="456"/>
      <c r="E26" s="457"/>
      <c r="F26" s="458"/>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5"/>
      <c r="CG26" s="459"/>
      <c r="CH26" s="460"/>
      <c r="CI26" s="460"/>
      <c r="CJ26" s="460"/>
      <c r="CK26" s="460"/>
      <c r="CL26" s="460"/>
      <c r="CM26" s="460"/>
      <c r="CN26" s="460"/>
      <c r="CO26" s="460"/>
      <c r="CP26" s="460"/>
      <c r="CQ26" s="460"/>
      <c r="CR26" s="460"/>
      <c r="CS26" s="460"/>
      <c r="CT26" s="461"/>
      <c r="CU26" s="459"/>
      <c r="CV26" s="460"/>
      <c r="CW26" s="460"/>
      <c r="CX26" s="460"/>
      <c r="CY26" s="460"/>
      <c r="CZ26" s="460"/>
      <c r="DA26" s="460"/>
      <c r="DB26" s="460"/>
      <c r="DC26" s="460"/>
      <c r="DD26" s="460"/>
      <c r="DE26" s="460"/>
      <c r="DF26" s="460"/>
      <c r="DG26" s="460"/>
      <c r="DH26" s="460"/>
      <c r="DI26" s="460"/>
      <c r="DJ26" s="461"/>
      <c r="DK26" s="82"/>
      <c r="DL26" s="82"/>
      <c r="DM26" s="82"/>
    </row>
    <row r="27" spans="1:117" ht="15" hidden="1" customHeight="1" x14ac:dyDescent="0.25">
      <c r="A27" s="430"/>
      <c r="B27" s="456"/>
      <c r="C27" s="456"/>
      <c r="D27" s="456"/>
      <c r="E27" s="457"/>
      <c r="F27" s="458"/>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5"/>
      <c r="CG27" s="459"/>
      <c r="CH27" s="460"/>
      <c r="CI27" s="460"/>
      <c r="CJ27" s="460"/>
      <c r="CK27" s="460"/>
      <c r="CL27" s="460"/>
      <c r="CM27" s="460"/>
      <c r="CN27" s="460"/>
      <c r="CO27" s="460"/>
      <c r="CP27" s="460"/>
      <c r="CQ27" s="460"/>
      <c r="CR27" s="460"/>
      <c r="CS27" s="460"/>
      <c r="CT27" s="461"/>
      <c r="CU27" s="459"/>
      <c r="CV27" s="460"/>
      <c r="CW27" s="460"/>
      <c r="CX27" s="460"/>
      <c r="CY27" s="460"/>
      <c r="CZ27" s="460"/>
      <c r="DA27" s="460"/>
      <c r="DB27" s="460"/>
      <c r="DC27" s="460"/>
      <c r="DD27" s="460"/>
      <c r="DE27" s="460"/>
      <c r="DF27" s="460"/>
      <c r="DG27" s="460"/>
      <c r="DH27" s="460"/>
      <c r="DI27" s="460"/>
      <c r="DJ27" s="461"/>
      <c r="DK27" s="82"/>
      <c r="DL27" s="82"/>
      <c r="DM27" s="82"/>
    </row>
    <row r="28" spans="1:117" ht="15" hidden="1" customHeight="1" x14ac:dyDescent="0.25">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5"/>
      <c r="CG28" s="459"/>
      <c r="CH28" s="460"/>
      <c r="CI28" s="460"/>
      <c r="CJ28" s="460"/>
      <c r="CK28" s="460"/>
      <c r="CL28" s="460"/>
      <c r="CM28" s="460"/>
      <c r="CN28" s="460"/>
      <c r="CO28" s="460"/>
      <c r="CP28" s="460"/>
      <c r="CQ28" s="460"/>
      <c r="CR28" s="460"/>
      <c r="CS28" s="460"/>
      <c r="CT28" s="461"/>
      <c r="CU28" s="459"/>
      <c r="CV28" s="460"/>
      <c r="CW28" s="460"/>
      <c r="CX28" s="460"/>
      <c r="CY28" s="460"/>
      <c r="CZ28" s="460"/>
      <c r="DA28" s="460"/>
      <c r="DB28" s="460"/>
      <c r="DC28" s="460"/>
      <c r="DD28" s="460"/>
      <c r="DE28" s="460"/>
      <c r="DF28" s="460"/>
      <c r="DG28" s="460"/>
      <c r="DH28" s="460"/>
      <c r="DI28" s="460"/>
      <c r="DJ28" s="461"/>
      <c r="DK28" s="82"/>
      <c r="DL28" s="82"/>
      <c r="DM28" s="82"/>
    </row>
    <row r="29" spans="1:117" ht="27.75" hidden="1" customHeight="1" x14ac:dyDescent="0.25">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5"/>
      <c r="CG29" s="459"/>
      <c r="CH29" s="460"/>
      <c r="CI29" s="460"/>
      <c r="CJ29" s="460"/>
      <c r="CK29" s="460"/>
      <c r="CL29" s="460"/>
      <c r="CM29" s="460"/>
      <c r="CN29" s="460"/>
      <c r="CO29" s="460"/>
      <c r="CP29" s="460"/>
      <c r="CQ29" s="460"/>
      <c r="CR29" s="460"/>
      <c r="CS29" s="460"/>
      <c r="CT29" s="461"/>
      <c r="CU29" s="459"/>
      <c r="CV29" s="460"/>
      <c r="CW29" s="460"/>
      <c r="CX29" s="460"/>
      <c r="CY29" s="460"/>
      <c r="CZ29" s="460"/>
      <c r="DA29" s="460"/>
      <c r="DB29" s="460"/>
      <c r="DC29" s="460"/>
      <c r="DD29" s="460"/>
      <c r="DE29" s="460"/>
      <c r="DF29" s="460"/>
      <c r="DG29" s="460"/>
      <c r="DH29" s="460"/>
      <c r="DI29" s="460"/>
      <c r="DJ29" s="461"/>
      <c r="DK29" s="82"/>
      <c r="DL29" s="82"/>
      <c r="DM29" s="82"/>
    </row>
    <row r="30" spans="1:117" ht="15" hidden="1" customHeight="1" x14ac:dyDescent="0.25">
      <c r="A30" s="430"/>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404"/>
      <c r="BJ30" s="404"/>
      <c r="BK30" s="404"/>
      <c r="BL30" s="404"/>
      <c r="BM30" s="404"/>
      <c r="BN30" s="404"/>
      <c r="BO30" s="404"/>
      <c r="BP30" s="404"/>
      <c r="BQ30" s="404"/>
      <c r="BR30" s="404"/>
      <c r="BS30" s="404"/>
      <c r="BT30" s="404"/>
      <c r="BU30" s="404"/>
      <c r="BV30" s="404"/>
      <c r="BW30" s="404"/>
      <c r="BX30" s="404"/>
      <c r="BY30" s="404"/>
      <c r="BZ30" s="404"/>
      <c r="CA30" s="404"/>
      <c r="CB30" s="404"/>
      <c r="CC30" s="404"/>
      <c r="CD30" s="404"/>
      <c r="CE30" s="404"/>
      <c r="CF30" s="405"/>
      <c r="CG30" s="459"/>
      <c r="CH30" s="460"/>
      <c r="CI30" s="460"/>
      <c r="CJ30" s="460"/>
      <c r="CK30" s="460"/>
      <c r="CL30" s="460"/>
      <c r="CM30" s="460"/>
      <c r="CN30" s="460"/>
      <c r="CO30" s="460"/>
      <c r="CP30" s="460"/>
      <c r="CQ30" s="460"/>
      <c r="CR30" s="460"/>
      <c r="CS30" s="460"/>
      <c r="CT30" s="461"/>
      <c r="CU30" s="459"/>
      <c r="CV30" s="460"/>
      <c r="CW30" s="460"/>
      <c r="CX30" s="460"/>
      <c r="CY30" s="460"/>
      <c r="CZ30" s="460"/>
      <c r="DA30" s="460"/>
      <c r="DB30" s="460"/>
      <c r="DC30" s="460"/>
      <c r="DD30" s="460"/>
      <c r="DE30" s="460"/>
      <c r="DF30" s="460"/>
      <c r="DG30" s="460"/>
      <c r="DH30" s="460"/>
      <c r="DI30" s="460"/>
      <c r="DJ30" s="461"/>
      <c r="DK30" s="82"/>
      <c r="DL30" s="82"/>
      <c r="DM30" s="82"/>
    </row>
    <row r="31" spans="1:117" ht="15" hidden="1" customHeight="1" x14ac:dyDescent="0.25">
      <c r="A31" s="430"/>
      <c r="B31" s="456"/>
      <c r="C31" s="456"/>
      <c r="D31" s="456"/>
      <c r="E31" s="457"/>
      <c r="F31" s="458"/>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5"/>
      <c r="CG31" s="459"/>
      <c r="CH31" s="460"/>
      <c r="CI31" s="460"/>
      <c r="CJ31" s="460"/>
      <c r="CK31" s="460"/>
      <c r="CL31" s="460"/>
      <c r="CM31" s="460"/>
      <c r="CN31" s="460"/>
      <c r="CO31" s="460"/>
      <c r="CP31" s="460"/>
      <c r="CQ31" s="460"/>
      <c r="CR31" s="460"/>
      <c r="CS31" s="460"/>
      <c r="CT31" s="461"/>
      <c r="CU31" s="459"/>
      <c r="CV31" s="460"/>
      <c r="CW31" s="460"/>
      <c r="CX31" s="460"/>
      <c r="CY31" s="460"/>
      <c r="CZ31" s="460"/>
      <c r="DA31" s="460"/>
      <c r="DB31" s="460"/>
      <c r="DC31" s="460"/>
      <c r="DD31" s="460"/>
      <c r="DE31" s="460"/>
      <c r="DF31" s="460"/>
      <c r="DG31" s="460"/>
      <c r="DH31" s="460"/>
      <c r="DI31" s="460"/>
      <c r="DJ31" s="461"/>
      <c r="DK31" s="82"/>
      <c r="DL31" s="82"/>
      <c r="DM31" s="82"/>
    </row>
    <row r="32" spans="1:117" ht="27.75" hidden="1" customHeight="1" x14ac:dyDescent="0.25">
      <c r="A32" s="430"/>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5"/>
      <c r="CG32" s="459"/>
      <c r="CH32" s="460"/>
      <c r="CI32" s="460"/>
      <c r="CJ32" s="460"/>
      <c r="CK32" s="460"/>
      <c r="CL32" s="460"/>
      <c r="CM32" s="460"/>
      <c r="CN32" s="460"/>
      <c r="CO32" s="460"/>
      <c r="CP32" s="460"/>
      <c r="CQ32" s="460"/>
      <c r="CR32" s="460"/>
      <c r="CS32" s="460"/>
      <c r="CT32" s="461"/>
      <c r="CU32" s="459"/>
      <c r="CV32" s="460"/>
      <c r="CW32" s="460"/>
      <c r="CX32" s="460"/>
      <c r="CY32" s="460"/>
      <c r="CZ32" s="460"/>
      <c r="DA32" s="460"/>
      <c r="DB32" s="460"/>
      <c r="DC32" s="460"/>
      <c r="DD32" s="460"/>
      <c r="DE32" s="460"/>
      <c r="DF32" s="460"/>
      <c r="DG32" s="460"/>
      <c r="DH32" s="460"/>
      <c r="DI32" s="460"/>
      <c r="DJ32" s="461"/>
      <c r="DK32" s="82"/>
      <c r="DL32" s="82"/>
      <c r="DM32" s="82"/>
    </row>
    <row r="33" spans="1:117" ht="15" hidden="1" customHeight="1" x14ac:dyDescent="0.25">
      <c r="A33" s="430"/>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5"/>
      <c r="CG33" s="459"/>
      <c r="CH33" s="460"/>
      <c r="CI33" s="460"/>
      <c r="CJ33" s="460"/>
      <c r="CK33" s="460"/>
      <c r="CL33" s="460"/>
      <c r="CM33" s="460"/>
      <c r="CN33" s="460"/>
      <c r="CO33" s="460"/>
      <c r="CP33" s="460"/>
      <c r="CQ33" s="460"/>
      <c r="CR33" s="460"/>
      <c r="CS33" s="460"/>
      <c r="CT33" s="461"/>
      <c r="CU33" s="459"/>
      <c r="CV33" s="460"/>
      <c r="CW33" s="460"/>
      <c r="CX33" s="460"/>
      <c r="CY33" s="460"/>
      <c r="CZ33" s="460"/>
      <c r="DA33" s="460"/>
      <c r="DB33" s="460"/>
      <c r="DC33" s="460"/>
      <c r="DD33" s="460"/>
      <c r="DE33" s="460"/>
      <c r="DF33" s="460"/>
      <c r="DG33" s="460"/>
      <c r="DH33" s="460"/>
      <c r="DI33" s="460"/>
      <c r="DJ33" s="461"/>
      <c r="DK33" s="82"/>
      <c r="DL33" s="82"/>
      <c r="DM33" s="82"/>
    </row>
    <row r="34" spans="1:117" ht="15" hidden="1" customHeight="1" x14ac:dyDescent="0.25">
      <c r="A34" s="430"/>
      <c r="B34" s="456"/>
      <c r="C34" s="456"/>
      <c r="D34" s="456"/>
      <c r="E34" s="457"/>
      <c r="F34" s="458"/>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c r="CF34" s="405"/>
      <c r="CG34" s="459"/>
      <c r="CH34" s="460"/>
      <c r="CI34" s="460"/>
      <c r="CJ34" s="460"/>
      <c r="CK34" s="460"/>
      <c r="CL34" s="460"/>
      <c r="CM34" s="460"/>
      <c r="CN34" s="460"/>
      <c r="CO34" s="460"/>
      <c r="CP34" s="460"/>
      <c r="CQ34" s="460"/>
      <c r="CR34" s="460"/>
      <c r="CS34" s="460"/>
      <c r="CT34" s="461"/>
      <c r="CU34" s="459"/>
      <c r="CV34" s="460"/>
      <c r="CW34" s="460"/>
      <c r="CX34" s="460"/>
      <c r="CY34" s="460"/>
      <c r="CZ34" s="460"/>
      <c r="DA34" s="460"/>
      <c r="DB34" s="460"/>
      <c r="DC34" s="460"/>
      <c r="DD34" s="460"/>
      <c r="DE34" s="460"/>
      <c r="DF34" s="460"/>
      <c r="DG34" s="460"/>
      <c r="DH34" s="460"/>
      <c r="DI34" s="460"/>
      <c r="DJ34" s="461"/>
      <c r="DK34" s="82"/>
      <c r="DL34" s="82"/>
      <c r="DM34" s="82"/>
    </row>
    <row r="35" spans="1:117" ht="27.75" hidden="1" customHeight="1" x14ac:dyDescent="0.25">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4"/>
      <c r="CF35" s="405"/>
      <c r="CG35" s="459"/>
      <c r="CH35" s="460"/>
      <c r="CI35" s="460"/>
      <c r="CJ35" s="460"/>
      <c r="CK35" s="460"/>
      <c r="CL35" s="460"/>
      <c r="CM35" s="460"/>
      <c r="CN35" s="460"/>
      <c r="CO35" s="460"/>
      <c r="CP35" s="460"/>
      <c r="CQ35" s="460"/>
      <c r="CR35" s="460"/>
      <c r="CS35" s="460"/>
      <c r="CT35" s="461"/>
      <c r="CU35" s="459"/>
      <c r="CV35" s="460"/>
      <c r="CW35" s="460"/>
      <c r="CX35" s="460"/>
      <c r="CY35" s="460"/>
      <c r="CZ35" s="460"/>
      <c r="DA35" s="460"/>
      <c r="DB35" s="460"/>
      <c r="DC35" s="460"/>
      <c r="DD35" s="460"/>
      <c r="DE35" s="460"/>
      <c r="DF35" s="460"/>
      <c r="DG35" s="460"/>
      <c r="DH35" s="460"/>
      <c r="DI35" s="460"/>
      <c r="DJ35" s="461"/>
      <c r="DK35" s="82"/>
      <c r="DL35" s="82"/>
      <c r="DM35" s="82"/>
    </row>
    <row r="36" spans="1:117" ht="15" hidden="1" customHeight="1" x14ac:dyDescent="0.25">
      <c r="A36" s="430"/>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4"/>
      <c r="CF36" s="405"/>
      <c r="CG36" s="459"/>
      <c r="CH36" s="460"/>
      <c r="CI36" s="460"/>
      <c r="CJ36" s="460"/>
      <c r="CK36" s="460"/>
      <c r="CL36" s="460"/>
      <c r="CM36" s="460"/>
      <c r="CN36" s="460"/>
      <c r="CO36" s="460"/>
      <c r="CP36" s="460"/>
      <c r="CQ36" s="460"/>
      <c r="CR36" s="460"/>
      <c r="CS36" s="460"/>
      <c r="CT36" s="461"/>
      <c r="CU36" s="459"/>
      <c r="CV36" s="460"/>
      <c r="CW36" s="460"/>
      <c r="CX36" s="460"/>
      <c r="CY36" s="460"/>
      <c r="CZ36" s="460"/>
      <c r="DA36" s="460"/>
      <c r="DB36" s="460"/>
      <c r="DC36" s="460"/>
      <c r="DD36" s="460"/>
      <c r="DE36" s="460"/>
      <c r="DF36" s="460"/>
      <c r="DG36" s="460"/>
      <c r="DH36" s="460"/>
      <c r="DI36" s="460"/>
      <c r="DJ36" s="461"/>
      <c r="DK36" s="82"/>
      <c r="DL36" s="82"/>
      <c r="DM36" s="82"/>
    </row>
    <row r="37" spans="1:117" ht="15" hidden="1" customHeight="1" x14ac:dyDescent="0.25">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5"/>
      <c r="CG37" s="459"/>
      <c r="CH37" s="460"/>
      <c r="CI37" s="460"/>
      <c r="CJ37" s="460"/>
      <c r="CK37" s="460"/>
      <c r="CL37" s="460"/>
      <c r="CM37" s="460"/>
      <c r="CN37" s="460"/>
      <c r="CO37" s="460"/>
      <c r="CP37" s="460"/>
      <c r="CQ37" s="460"/>
      <c r="CR37" s="460"/>
      <c r="CS37" s="460"/>
      <c r="CT37" s="461"/>
      <c r="CU37" s="459"/>
      <c r="CV37" s="460"/>
      <c r="CW37" s="460"/>
      <c r="CX37" s="460"/>
      <c r="CY37" s="460"/>
      <c r="CZ37" s="460"/>
      <c r="DA37" s="460"/>
      <c r="DB37" s="460"/>
      <c r="DC37" s="460"/>
      <c r="DD37" s="460"/>
      <c r="DE37" s="460"/>
      <c r="DF37" s="460"/>
      <c r="DG37" s="460"/>
      <c r="DH37" s="460"/>
      <c r="DI37" s="460"/>
      <c r="DJ37" s="461"/>
      <c r="DK37" s="82"/>
      <c r="DL37" s="82"/>
      <c r="DM37" s="82"/>
    </row>
    <row r="38" spans="1:117" ht="27.75" hidden="1" customHeight="1" x14ac:dyDescent="0.25">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c r="BQ38" s="404"/>
      <c r="BR38" s="404"/>
      <c r="BS38" s="404"/>
      <c r="BT38" s="404"/>
      <c r="BU38" s="404"/>
      <c r="BV38" s="404"/>
      <c r="BW38" s="404"/>
      <c r="BX38" s="404"/>
      <c r="BY38" s="404"/>
      <c r="BZ38" s="404"/>
      <c r="CA38" s="404"/>
      <c r="CB38" s="404"/>
      <c r="CC38" s="404"/>
      <c r="CD38" s="404"/>
      <c r="CE38" s="404"/>
      <c r="CF38" s="405"/>
      <c r="CG38" s="459"/>
      <c r="CH38" s="460"/>
      <c r="CI38" s="460"/>
      <c r="CJ38" s="460"/>
      <c r="CK38" s="460"/>
      <c r="CL38" s="460"/>
      <c r="CM38" s="460"/>
      <c r="CN38" s="460"/>
      <c r="CO38" s="460"/>
      <c r="CP38" s="460"/>
      <c r="CQ38" s="460"/>
      <c r="CR38" s="460"/>
      <c r="CS38" s="460"/>
      <c r="CT38" s="461"/>
      <c r="CU38" s="459"/>
      <c r="CV38" s="460"/>
      <c r="CW38" s="460"/>
      <c r="CX38" s="460"/>
      <c r="CY38" s="460"/>
      <c r="CZ38" s="460"/>
      <c r="DA38" s="460"/>
      <c r="DB38" s="460"/>
      <c r="DC38" s="460"/>
      <c r="DD38" s="460"/>
      <c r="DE38" s="460"/>
      <c r="DF38" s="460"/>
      <c r="DG38" s="460"/>
      <c r="DH38" s="460"/>
      <c r="DI38" s="460"/>
      <c r="DJ38" s="461"/>
      <c r="DK38" s="82"/>
      <c r="DL38" s="82"/>
      <c r="DM38" s="82"/>
    </row>
    <row r="39" spans="1:117" ht="15" hidden="1" customHeight="1" x14ac:dyDescent="0.25">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5"/>
      <c r="CG39" s="459"/>
      <c r="CH39" s="460"/>
      <c r="CI39" s="460"/>
      <c r="CJ39" s="460"/>
      <c r="CK39" s="460"/>
      <c r="CL39" s="460"/>
      <c r="CM39" s="460"/>
      <c r="CN39" s="460"/>
      <c r="CO39" s="460"/>
      <c r="CP39" s="460"/>
      <c r="CQ39" s="460"/>
      <c r="CR39" s="460"/>
      <c r="CS39" s="460"/>
      <c r="CT39" s="461"/>
      <c r="CU39" s="459"/>
      <c r="CV39" s="460"/>
      <c r="CW39" s="460"/>
      <c r="CX39" s="460"/>
      <c r="CY39" s="460"/>
      <c r="CZ39" s="460"/>
      <c r="DA39" s="460"/>
      <c r="DB39" s="460"/>
      <c r="DC39" s="460"/>
      <c r="DD39" s="460"/>
      <c r="DE39" s="460"/>
      <c r="DF39" s="460"/>
      <c r="DG39" s="460"/>
      <c r="DH39" s="460"/>
      <c r="DI39" s="460"/>
      <c r="DJ39" s="461"/>
      <c r="DK39" s="82"/>
      <c r="DL39" s="82"/>
      <c r="DM39" s="82"/>
    </row>
    <row r="40" spans="1:117" ht="15" hidden="1" customHeight="1" x14ac:dyDescent="0.25">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5"/>
      <c r="CG40" s="459"/>
      <c r="CH40" s="460"/>
      <c r="CI40" s="460"/>
      <c r="CJ40" s="460"/>
      <c r="CK40" s="460"/>
      <c r="CL40" s="460"/>
      <c r="CM40" s="460"/>
      <c r="CN40" s="460"/>
      <c r="CO40" s="460"/>
      <c r="CP40" s="460"/>
      <c r="CQ40" s="460"/>
      <c r="CR40" s="460"/>
      <c r="CS40" s="460"/>
      <c r="CT40" s="461"/>
      <c r="CU40" s="459"/>
      <c r="CV40" s="460"/>
      <c r="CW40" s="460"/>
      <c r="CX40" s="460"/>
      <c r="CY40" s="460"/>
      <c r="CZ40" s="460"/>
      <c r="DA40" s="460"/>
      <c r="DB40" s="460"/>
      <c r="DC40" s="460"/>
      <c r="DD40" s="460"/>
      <c r="DE40" s="460"/>
      <c r="DF40" s="460"/>
      <c r="DG40" s="460"/>
      <c r="DH40" s="460"/>
      <c r="DI40" s="460"/>
      <c r="DJ40" s="461"/>
      <c r="DK40" s="82"/>
      <c r="DL40" s="82"/>
      <c r="DM40" s="82"/>
    </row>
    <row r="41" spans="1:117" ht="27.75" hidden="1" customHeight="1" x14ac:dyDescent="0.25">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5"/>
      <c r="CG41" s="459"/>
      <c r="CH41" s="460"/>
      <c r="CI41" s="460"/>
      <c r="CJ41" s="460"/>
      <c r="CK41" s="460"/>
      <c r="CL41" s="460"/>
      <c r="CM41" s="460"/>
      <c r="CN41" s="460"/>
      <c r="CO41" s="460"/>
      <c r="CP41" s="460"/>
      <c r="CQ41" s="460"/>
      <c r="CR41" s="460"/>
      <c r="CS41" s="460"/>
      <c r="CT41" s="461"/>
      <c r="CU41" s="459"/>
      <c r="CV41" s="460"/>
      <c r="CW41" s="460"/>
      <c r="CX41" s="460"/>
      <c r="CY41" s="460"/>
      <c r="CZ41" s="460"/>
      <c r="DA41" s="460"/>
      <c r="DB41" s="460"/>
      <c r="DC41" s="460"/>
      <c r="DD41" s="460"/>
      <c r="DE41" s="460"/>
      <c r="DF41" s="460"/>
      <c r="DG41" s="460"/>
      <c r="DH41" s="460"/>
      <c r="DI41" s="460"/>
      <c r="DJ41" s="461"/>
      <c r="DK41" s="82"/>
      <c r="DL41" s="82"/>
      <c r="DM41" s="82"/>
    </row>
    <row r="42" spans="1:117" ht="15" hidden="1" customHeight="1" x14ac:dyDescent="0.25">
      <c r="A42" s="430"/>
      <c r="B42" s="456"/>
      <c r="C42" s="456"/>
      <c r="D42" s="456"/>
      <c r="E42" s="457"/>
      <c r="F42" s="458"/>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c r="BQ42" s="404"/>
      <c r="BR42" s="404"/>
      <c r="BS42" s="404"/>
      <c r="BT42" s="404"/>
      <c r="BU42" s="404"/>
      <c r="BV42" s="404"/>
      <c r="BW42" s="404"/>
      <c r="BX42" s="404"/>
      <c r="BY42" s="404"/>
      <c r="BZ42" s="404"/>
      <c r="CA42" s="404"/>
      <c r="CB42" s="404"/>
      <c r="CC42" s="404"/>
      <c r="CD42" s="404"/>
      <c r="CE42" s="404"/>
      <c r="CF42" s="405"/>
      <c r="CG42" s="459"/>
      <c r="CH42" s="460"/>
      <c r="CI42" s="460"/>
      <c r="CJ42" s="460"/>
      <c r="CK42" s="460"/>
      <c r="CL42" s="460"/>
      <c r="CM42" s="460"/>
      <c r="CN42" s="460"/>
      <c r="CO42" s="460"/>
      <c r="CP42" s="460"/>
      <c r="CQ42" s="460"/>
      <c r="CR42" s="460"/>
      <c r="CS42" s="460"/>
      <c r="CT42" s="461"/>
      <c r="CU42" s="459"/>
      <c r="CV42" s="460"/>
      <c r="CW42" s="460"/>
      <c r="CX42" s="460"/>
      <c r="CY42" s="460"/>
      <c r="CZ42" s="460"/>
      <c r="DA42" s="460"/>
      <c r="DB42" s="460"/>
      <c r="DC42" s="460"/>
      <c r="DD42" s="460"/>
      <c r="DE42" s="460"/>
      <c r="DF42" s="460"/>
      <c r="DG42" s="460"/>
      <c r="DH42" s="460"/>
      <c r="DI42" s="460"/>
      <c r="DJ42" s="461"/>
      <c r="DK42" s="82"/>
      <c r="DL42" s="82"/>
      <c r="DM42" s="82"/>
    </row>
    <row r="43" spans="1:117" ht="15" hidden="1" customHeight="1" x14ac:dyDescent="0.25">
      <c r="A43" s="430"/>
      <c r="B43" s="456"/>
      <c r="C43" s="456"/>
      <c r="D43" s="456"/>
      <c r="E43" s="457"/>
      <c r="F43" s="458"/>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5"/>
      <c r="CG43" s="459"/>
      <c r="CH43" s="460"/>
      <c r="CI43" s="460"/>
      <c r="CJ43" s="460"/>
      <c r="CK43" s="460"/>
      <c r="CL43" s="460"/>
      <c r="CM43" s="460"/>
      <c r="CN43" s="460"/>
      <c r="CO43" s="460"/>
      <c r="CP43" s="460"/>
      <c r="CQ43" s="460"/>
      <c r="CR43" s="460"/>
      <c r="CS43" s="460"/>
      <c r="CT43" s="461"/>
      <c r="CU43" s="459"/>
      <c r="CV43" s="460"/>
      <c r="CW43" s="460"/>
      <c r="CX43" s="460"/>
      <c r="CY43" s="460"/>
      <c r="CZ43" s="460"/>
      <c r="DA43" s="460"/>
      <c r="DB43" s="460"/>
      <c r="DC43" s="460"/>
      <c r="DD43" s="460"/>
      <c r="DE43" s="460"/>
      <c r="DF43" s="460"/>
      <c r="DG43" s="460"/>
      <c r="DH43" s="460"/>
      <c r="DI43" s="460"/>
      <c r="DJ43" s="461"/>
      <c r="DK43" s="82"/>
      <c r="DL43" s="82"/>
      <c r="DM43" s="82"/>
    </row>
    <row r="44" spans="1:117" ht="27.75" hidden="1" customHeight="1" x14ac:dyDescent="0.25">
      <c r="A44" s="430"/>
      <c r="B44" s="456"/>
      <c r="C44" s="456"/>
      <c r="D44" s="456"/>
      <c r="E44" s="457"/>
      <c r="F44" s="458"/>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5"/>
      <c r="CG44" s="459"/>
      <c r="CH44" s="460"/>
      <c r="CI44" s="460"/>
      <c r="CJ44" s="460"/>
      <c r="CK44" s="460"/>
      <c r="CL44" s="460"/>
      <c r="CM44" s="460"/>
      <c r="CN44" s="460"/>
      <c r="CO44" s="460"/>
      <c r="CP44" s="460"/>
      <c r="CQ44" s="460"/>
      <c r="CR44" s="460"/>
      <c r="CS44" s="460"/>
      <c r="CT44" s="461"/>
      <c r="CU44" s="459"/>
      <c r="CV44" s="460"/>
      <c r="CW44" s="460"/>
      <c r="CX44" s="460"/>
      <c r="CY44" s="460"/>
      <c r="CZ44" s="460"/>
      <c r="DA44" s="460"/>
      <c r="DB44" s="460"/>
      <c r="DC44" s="460"/>
      <c r="DD44" s="460"/>
      <c r="DE44" s="460"/>
      <c r="DF44" s="460"/>
      <c r="DG44" s="460"/>
      <c r="DH44" s="460"/>
      <c r="DI44" s="460"/>
      <c r="DJ44" s="461"/>
      <c r="DK44" s="82"/>
      <c r="DL44" s="82"/>
      <c r="DM44" s="82"/>
    </row>
    <row r="45" spans="1:117" ht="15" hidden="1" customHeight="1" x14ac:dyDescent="0.25">
      <c r="A45" s="430"/>
      <c r="B45" s="456"/>
      <c r="C45" s="456"/>
      <c r="D45" s="456"/>
      <c r="E45" s="457"/>
      <c r="F45" s="458"/>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5"/>
      <c r="CG45" s="459"/>
      <c r="CH45" s="460"/>
      <c r="CI45" s="460"/>
      <c r="CJ45" s="460"/>
      <c r="CK45" s="460"/>
      <c r="CL45" s="460"/>
      <c r="CM45" s="460"/>
      <c r="CN45" s="460"/>
      <c r="CO45" s="460"/>
      <c r="CP45" s="460"/>
      <c r="CQ45" s="460"/>
      <c r="CR45" s="460"/>
      <c r="CS45" s="460"/>
      <c r="CT45" s="461"/>
      <c r="CU45" s="459"/>
      <c r="CV45" s="460"/>
      <c r="CW45" s="460"/>
      <c r="CX45" s="460"/>
      <c r="CY45" s="460"/>
      <c r="CZ45" s="460"/>
      <c r="DA45" s="460"/>
      <c r="DB45" s="460"/>
      <c r="DC45" s="460"/>
      <c r="DD45" s="460"/>
      <c r="DE45" s="460"/>
      <c r="DF45" s="460"/>
      <c r="DG45" s="460"/>
      <c r="DH45" s="460"/>
      <c r="DI45" s="460"/>
      <c r="DJ45" s="461"/>
      <c r="DK45" s="82"/>
      <c r="DL45" s="82"/>
      <c r="DM45" s="82"/>
    </row>
    <row r="46" spans="1:117" ht="15" hidden="1" customHeight="1" x14ac:dyDescent="0.25">
      <c r="A46" s="430"/>
      <c r="B46" s="456"/>
      <c r="C46" s="456"/>
      <c r="D46" s="456"/>
      <c r="E46" s="457"/>
      <c r="F46" s="458"/>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5"/>
      <c r="CG46" s="459"/>
      <c r="CH46" s="460"/>
      <c r="CI46" s="460"/>
      <c r="CJ46" s="460"/>
      <c r="CK46" s="460"/>
      <c r="CL46" s="460"/>
      <c r="CM46" s="460"/>
      <c r="CN46" s="460"/>
      <c r="CO46" s="460"/>
      <c r="CP46" s="460"/>
      <c r="CQ46" s="460"/>
      <c r="CR46" s="460"/>
      <c r="CS46" s="460"/>
      <c r="CT46" s="461"/>
      <c r="CU46" s="459"/>
      <c r="CV46" s="460"/>
      <c r="CW46" s="460"/>
      <c r="CX46" s="460"/>
      <c r="CY46" s="460"/>
      <c r="CZ46" s="460"/>
      <c r="DA46" s="460"/>
      <c r="DB46" s="460"/>
      <c r="DC46" s="460"/>
      <c r="DD46" s="460"/>
      <c r="DE46" s="460"/>
      <c r="DF46" s="460"/>
      <c r="DG46" s="460"/>
      <c r="DH46" s="460"/>
      <c r="DI46" s="460"/>
      <c r="DJ46" s="461"/>
      <c r="DK46" s="82"/>
      <c r="DL46" s="82"/>
      <c r="DM46" s="82"/>
    </row>
    <row r="47" spans="1:117" ht="27.75" hidden="1" customHeight="1" x14ac:dyDescent="0.25">
      <c r="A47" s="430"/>
      <c r="B47" s="456"/>
      <c r="C47" s="456"/>
      <c r="D47" s="456"/>
      <c r="E47" s="457"/>
      <c r="F47" s="458"/>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5"/>
      <c r="CG47" s="459"/>
      <c r="CH47" s="460"/>
      <c r="CI47" s="460"/>
      <c r="CJ47" s="460"/>
      <c r="CK47" s="460"/>
      <c r="CL47" s="460"/>
      <c r="CM47" s="460"/>
      <c r="CN47" s="460"/>
      <c r="CO47" s="460"/>
      <c r="CP47" s="460"/>
      <c r="CQ47" s="460"/>
      <c r="CR47" s="460"/>
      <c r="CS47" s="460"/>
      <c r="CT47" s="461"/>
      <c r="CU47" s="459"/>
      <c r="CV47" s="460"/>
      <c r="CW47" s="460"/>
      <c r="CX47" s="460"/>
      <c r="CY47" s="460"/>
      <c r="CZ47" s="460"/>
      <c r="DA47" s="460"/>
      <c r="DB47" s="460"/>
      <c r="DC47" s="460"/>
      <c r="DD47" s="460"/>
      <c r="DE47" s="460"/>
      <c r="DF47" s="460"/>
      <c r="DG47" s="460"/>
      <c r="DH47" s="460"/>
      <c r="DI47" s="460"/>
      <c r="DJ47" s="461"/>
      <c r="DK47" s="82"/>
      <c r="DL47" s="82"/>
      <c r="DM47" s="82"/>
    </row>
    <row r="48" spans="1:117" ht="15" hidden="1" customHeight="1" x14ac:dyDescent="0.25">
      <c r="A48" s="430"/>
      <c r="B48" s="456"/>
      <c r="C48" s="456"/>
      <c r="D48" s="456"/>
      <c r="E48" s="457"/>
      <c r="F48" s="458"/>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5"/>
      <c r="CG48" s="459"/>
      <c r="CH48" s="460"/>
      <c r="CI48" s="460"/>
      <c r="CJ48" s="460"/>
      <c r="CK48" s="460"/>
      <c r="CL48" s="460"/>
      <c r="CM48" s="460"/>
      <c r="CN48" s="460"/>
      <c r="CO48" s="460"/>
      <c r="CP48" s="460"/>
      <c r="CQ48" s="460"/>
      <c r="CR48" s="460"/>
      <c r="CS48" s="460"/>
      <c r="CT48" s="461"/>
      <c r="CU48" s="459"/>
      <c r="CV48" s="460"/>
      <c r="CW48" s="460"/>
      <c r="CX48" s="460"/>
      <c r="CY48" s="460"/>
      <c r="CZ48" s="460"/>
      <c r="DA48" s="460"/>
      <c r="DB48" s="460"/>
      <c r="DC48" s="460"/>
      <c r="DD48" s="460"/>
      <c r="DE48" s="460"/>
      <c r="DF48" s="460"/>
      <c r="DG48" s="460"/>
      <c r="DH48" s="460"/>
      <c r="DI48" s="460"/>
      <c r="DJ48" s="461"/>
      <c r="DK48" s="82"/>
      <c r="DL48" s="82"/>
      <c r="DM48" s="82"/>
    </row>
    <row r="49" spans="1:117" ht="15" hidden="1" customHeight="1" x14ac:dyDescent="0.25">
      <c r="A49" s="430"/>
      <c r="B49" s="456"/>
      <c r="C49" s="456"/>
      <c r="D49" s="456"/>
      <c r="E49" s="457"/>
      <c r="F49" s="458"/>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5"/>
      <c r="CG49" s="459"/>
      <c r="CH49" s="460"/>
      <c r="CI49" s="460"/>
      <c r="CJ49" s="460"/>
      <c r="CK49" s="460"/>
      <c r="CL49" s="460"/>
      <c r="CM49" s="460"/>
      <c r="CN49" s="460"/>
      <c r="CO49" s="460"/>
      <c r="CP49" s="460"/>
      <c r="CQ49" s="460"/>
      <c r="CR49" s="460"/>
      <c r="CS49" s="460"/>
      <c r="CT49" s="461"/>
      <c r="CU49" s="459"/>
      <c r="CV49" s="460"/>
      <c r="CW49" s="460"/>
      <c r="CX49" s="460"/>
      <c r="CY49" s="460"/>
      <c r="CZ49" s="460"/>
      <c r="DA49" s="460"/>
      <c r="DB49" s="460"/>
      <c r="DC49" s="460"/>
      <c r="DD49" s="460"/>
      <c r="DE49" s="460"/>
      <c r="DF49" s="460"/>
      <c r="DG49" s="460"/>
      <c r="DH49" s="460"/>
      <c r="DI49" s="460"/>
      <c r="DJ49" s="461"/>
      <c r="DK49" s="82"/>
      <c r="DL49" s="82"/>
      <c r="DM49" s="82"/>
    </row>
    <row r="50" spans="1:117" ht="27.75" hidden="1" customHeight="1" x14ac:dyDescent="0.25">
      <c r="A50" s="430"/>
      <c r="B50" s="456"/>
      <c r="C50" s="456"/>
      <c r="D50" s="456"/>
      <c r="E50" s="457"/>
      <c r="F50" s="458"/>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5"/>
      <c r="CG50" s="459"/>
      <c r="CH50" s="460"/>
      <c r="CI50" s="460"/>
      <c r="CJ50" s="460"/>
      <c r="CK50" s="460"/>
      <c r="CL50" s="460"/>
      <c r="CM50" s="460"/>
      <c r="CN50" s="460"/>
      <c r="CO50" s="460"/>
      <c r="CP50" s="460"/>
      <c r="CQ50" s="460"/>
      <c r="CR50" s="460"/>
      <c r="CS50" s="460"/>
      <c r="CT50" s="461"/>
      <c r="CU50" s="459"/>
      <c r="CV50" s="460"/>
      <c r="CW50" s="460"/>
      <c r="CX50" s="460"/>
      <c r="CY50" s="460"/>
      <c r="CZ50" s="460"/>
      <c r="DA50" s="460"/>
      <c r="DB50" s="460"/>
      <c r="DC50" s="460"/>
      <c r="DD50" s="460"/>
      <c r="DE50" s="460"/>
      <c r="DF50" s="460"/>
      <c r="DG50" s="460"/>
      <c r="DH50" s="460"/>
      <c r="DI50" s="460"/>
      <c r="DJ50" s="461"/>
      <c r="DK50" s="82"/>
      <c r="DL50" s="82"/>
      <c r="DM50" s="82"/>
    </row>
    <row r="51" spans="1:117" ht="15" hidden="1" customHeight="1" x14ac:dyDescent="0.25">
      <c r="A51" s="430"/>
      <c r="B51" s="456"/>
      <c r="C51" s="456"/>
      <c r="D51" s="456"/>
      <c r="E51" s="457"/>
      <c r="F51" s="458"/>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5"/>
      <c r="CG51" s="459"/>
      <c r="CH51" s="460"/>
      <c r="CI51" s="460"/>
      <c r="CJ51" s="460"/>
      <c r="CK51" s="460"/>
      <c r="CL51" s="460"/>
      <c r="CM51" s="460"/>
      <c r="CN51" s="460"/>
      <c r="CO51" s="460"/>
      <c r="CP51" s="460"/>
      <c r="CQ51" s="460"/>
      <c r="CR51" s="460"/>
      <c r="CS51" s="460"/>
      <c r="CT51" s="461"/>
      <c r="CU51" s="459"/>
      <c r="CV51" s="460"/>
      <c r="CW51" s="460"/>
      <c r="CX51" s="460"/>
      <c r="CY51" s="460"/>
      <c r="CZ51" s="460"/>
      <c r="DA51" s="460"/>
      <c r="DB51" s="460"/>
      <c r="DC51" s="460"/>
      <c r="DD51" s="460"/>
      <c r="DE51" s="460"/>
      <c r="DF51" s="460"/>
      <c r="DG51" s="460"/>
      <c r="DH51" s="460"/>
      <c r="DI51" s="460"/>
      <c r="DJ51" s="461"/>
      <c r="DK51" s="82"/>
      <c r="DL51" s="82"/>
      <c r="DM51" s="82"/>
    </row>
    <row r="52" spans="1:117" ht="15" hidden="1" customHeight="1" x14ac:dyDescent="0.25">
      <c r="A52" s="430" t="s">
        <v>409</v>
      </c>
      <c r="B52" s="456"/>
      <c r="C52" s="456"/>
      <c r="D52" s="456"/>
      <c r="E52" s="457"/>
      <c r="F52" s="458"/>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5"/>
      <c r="CG52" s="459"/>
      <c r="CH52" s="460"/>
      <c r="CI52" s="460"/>
      <c r="CJ52" s="460"/>
      <c r="CK52" s="460"/>
      <c r="CL52" s="460"/>
      <c r="CM52" s="460"/>
      <c r="CN52" s="460"/>
      <c r="CO52" s="460"/>
      <c r="CP52" s="460"/>
      <c r="CQ52" s="460"/>
      <c r="CR52" s="460"/>
      <c r="CS52" s="460"/>
      <c r="CT52" s="461"/>
      <c r="CU52" s="459"/>
      <c r="CV52" s="460"/>
      <c r="CW52" s="460"/>
      <c r="CX52" s="460"/>
      <c r="CY52" s="460"/>
      <c r="CZ52" s="460"/>
      <c r="DA52" s="460"/>
      <c r="DB52" s="460"/>
      <c r="DC52" s="460"/>
      <c r="DD52" s="460"/>
      <c r="DE52" s="460"/>
      <c r="DF52" s="460"/>
      <c r="DG52" s="460"/>
      <c r="DH52" s="460"/>
      <c r="DI52" s="460"/>
      <c r="DJ52" s="461"/>
      <c r="DK52" s="82"/>
      <c r="DL52" s="82"/>
      <c r="DM52" s="82"/>
    </row>
    <row r="53" spans="1:117" ht="15" customHeight="1" x14ac:dyDescent="0.25">
      <c r="A53" s="430"/>
      <c r="B53" s="456"/>
      <c r="C53" s="456"/>
      <c r="D53" s="456"/>
      <c r="E53" s="457"/>
      <c r="F53" s="512" t="s">
        <v>371</v>
      </c>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4"/>
      <c r="CG53" s="435" t="s">
        <v>36</v>
      </c>
      <c r="CH53" s="436"/>
      <c r="CI53" s="436"/>
      <c r="CJ53" s="436"/>
      <c r="CK53" s="436"/>
      <c r="CL53" s="436"/>
      <c r="CM53" s="436"/>
      <c r="CN53" s="436"/>
      <c r="CO53" s="436"/>
      <c r="CP53" s="436"/>
      <c r="CQ53" s="436"/>
      <c r="CR53" s="436"/>
      <c r="CS53" s="436"/>
      <c r="CT53" s="437"/>
      <c r="CU53" s="470">
        <f>CU9+CU12+CU14</f>
        <v>2968361</v>
      </c>
      <c r="CV53" s="471"/>
      <c r="CW53" s="471"/>
      <c r="CX53" s="471"/>
      <c r="CY53" s="471"/>
      <c r="CZ53" s="471"/>
      <c r="DA53" s="471"/>
      <c r="DB53" s="471"/>
      <c r="DC53" s="471"/>
      <c r="DD53" s="471"/>
      <c r="DE53" s="471"/>
      <c r="DF53" s="471"/>
      <c r="DG53" s="471"/>
      <c r="DH53" s="471"/>
      <c r="DI53" s="471"/>
      <c r="DJ53" s="472"/>
      <c r="DK53" s="102">
        <f>DK9+DK14</f>
        <v>0</v>
      </c>
      <c r="DL53" s="102">
        <f>DL9+DL14+DL12</f>
        <v>0</v>
      </c>
      <c r="DM53" s="102">
        <f>DM9+DM14</f>
        <v>2968361</v>
      </c>
    </row>
  </sheetData>
  <mergeCells count="192">
    <mergeCell ref="A8:E8"/>
    <mergeCell ref="F8:CF8"/>
    <mergeCell ref="CG8:CT8"/>
    <mergeCell ref="CU8:DJ8"/>
    <mergeCell ref="A9:E9"/>
    <mergeCell ref="F9:CF9"/>
    <mergeCell ref="CG9:CT9"/>
    <mergeCell ref="CU9:DJ9"/>
    <mergeCell ref="DK1:DM1"/>
    <mergeCell ref="A2:DJ2"/>
    <mergeCell ref="V4:DJ4"/>
    <mergeCell ref="A6:E7"/>
    <mergeCell ref="F6:CF7"/>
    <mergeCell ref="CG6:CT7"/>
    <mergeCell ref="CU6:DJ7"/>
    <mergeCell ref="DK6:DM6"/>
    <mergeCell ref="A12:E12"/>
    <mergeCell ref="F12:CF12"/>
    <mergeCell ref="CG12:CT12"/>
    <mergeCell ref="CU12:DJ12"/>
    <mergeCell ref="A13:E13"/>
    <mergeCell ref="F13:CF13"/>
    <mergeCell ref="CG13:CT13"/>
    <mergeCell ref="CU13:DJ13"/>
    <mergeCell ref="A10:E10"/>
    <mergeCell ref="F10:CF10"/>
    <mergeCell ref="CG10:CT10"/>
    <mergeCell ref="CU10:DJ10"/>
    <mergeCell ref="A11:E11"/>
    <mergeCell ref="F11:CF11"/>
    <mergeCell ref="CG11:CT11"/>
    <mergeCell ref="CU11:DJ11"/>
    <mergeCell ref="A16:E16"/>
    <mergeCell ref="F16:CF16"/>
    <mergeCell ref="CG16:CT16"/>
    <mergeCell ref="CU16:DJ16"/>
    <mergeCell ref="A17:E17"/>
    <mergeCell ref="F17:CF17"/>
    <mergeCell ref="CG17:CT17"/>
    <mergeCell ref="CU17:DJ17"/>
    <mergeCell ref="A14:E14"/>
    <mergeCell ref="F14:CF14"/>
    <mergeCell ref="CG14:CT14"/>
    <mergeCell ref="CU14:DJ14"/>
    <mergeCell ref="A15:E15"/>
    <mergeCell ref="F15:CF15"/>
    <mergeCell ref="CG15:CT15"/>
    <mergeCell ref="CU15:DJ15"/>
    <mergeCell ref="A20:E20"/>
    <mergeCell ref="F20:CF20"/>
    <mergeCell ref="CG20:CT20"/>
    <mergeCell ref="CU20:DJ20"/>
    <mergeCell ref="A21:E21"/>
    <mergeCell ref="F21:CF21"/>
    <mergeCell ref="CG21:CT21"/>
    <mergeCell ref="CU21:DJ21"/>
    <mergeCell ref="A18:E18"/>
    <mergeCell ref="F18:CF18"/>
    <mergeCell ref="CG18:CT18"/>
    <mergeCell ref="CU18:DJ18"/>
    <mergeCell ref="A19:E19"/>
    <mergeCell ref="F19:CF19"/>
    <mergeCell ref="CG19:CT19"/>
    <mergeCell ref="CU19:DJ19"/>
    <mergeCell ref="A24:E24"/>
    <mergeCell ref="F24:CF24"/>
    <mergeCell ref="CG24:CT24"/>
    <mergeCell ref="CU24:DJ24"/>
    <mergeCell ref="A25:E25"/>
    <mergeCell ref="F25:CF25"/>
    <mergeCell ref="CG25:CT25"/>
    <mergeCell ref="CU25:DJ25"/>
    <mergeCell ref="A22:E22"/>
    <mergeCell ref="F22:CF22"/>
    <mergeCell ref="CG22:CT22"/>
    <mergeCell ref="CU22:DJ22"/>
    <mergeCell ref="A23:E23"/>
    <mergeCell ref="F23:CF23"/>
    <mergeCell ref="CG23:CT23"/>
    <mergeCell ref="CU23:DJ23"/>
    <mergeCell ref="A28:E28"/>
    <mergeCell ref="F28:CF28"/>
    <mergeCell ref="CG28:CT28"/>
    <mergeCell ref="CU28:DJ28"/>
    <mergeCell ref="A29:E29"/>
    <mergeCell ref="F29:CF29"/>
    <mergeCell ref="CG29:CT29"/>
    <mergeCell ref="CU29:DJ29"/>
    <mergeCell ref="A26:E26"/>
    <mergeCell ref="F26:CF26"/>
    <mergeCell ref="CG26:CT26"/>
    <mergeCell ref="CU26:DJ26"/>
    <mergeCell ref="A27:E27"/>
    <mergeCell ref="F27:CF27"/>
    <mergeCell ref="CG27:CT27"/>
    <mergeCell ref="CU27:DJ27"/>
    <mergeCell ref="A32:E32"/>
    <mergeCell ref="F32:CF32"/>
    <mergeCell ref="CG32:CT32"/>
    <mergeCell ref="CU32:DJ32"/>
    <mergeCell ref="A33:E33"/>
    <mergeCell ref="F33:CF33"/>
    <mergeCell ref="CG33:CT33"/>
    <mergeCell ref="CU33:DJ33"/>
    <mergeCell ref="A30:E30"/>
    <mergeCell ref="F30:CF30"/>
    <mergeCell ref="CG30:CT30"/>
    <mergeCell ref="CU30:DJ30"/>
    <mergeCell ref="A31:E31"/>
    <mergeCell ref="F31:CF31"/>
    <mergeCell ref="CG31:CT31"/>
    <mergeCell ref="CU31:DJ31"/>
    <mergeCell ref="A36:E36"/>
    <mergeCell ref="F36:CF36"/>
    <mergeCell ref="CG36:CT36"/>
    <mergeCell ref="CU36:DJ36"/>
    <mergeCell ref="A37:E37"/>
    <mergeCell ref="F37:CF37"/>
    <mergeCell ref="CG37:CT37"/>
    <mergeCell ref="CU37:DJ37"/>
    <mergeCell ref="A34:E34"/>
    <mergeCell ref="F34:CF34"/>
    <mergeCell ref="CG34:CT34"/>
    <mergeCell ref="CU34:DJ34"/>
    <mergeCell ref="A35:E35"/>
    <mergeCell ref="F35:CF35"/>
    <mergeCell ref="CG35:CT35"/>
    <mergeCell ref="CU35:DJ35"/>
    <mergeCell ref="A40:E40"/>
    <mergeCell ref="F40:CF40"/>
    <mergeCell ref="CG40:CT40"/>
    <mergeCell ref="CU40:DJ40"/>
    <mergeCell ref="A41:E41"/>
    <mergeCell ref="F41:CF41"/>
    <mergeCell ref="CG41:CT41"/>
    <mergeCell ref="CU41:DJ41"/>
    <mergeCell ref="A38:E38"/>
    <mergeCell ref="F38:CF38"/>
    <mergeCell ref="CG38:CT38"/>
    <mergeCell ref="CU38:DJ38"/>
    <mergeCell ref="A39:E39"/>
    <mergeCell ref="F39:CF39"/>
    <mergeCell ref="CG39:CT39"/>
    <mergeCell ref="CU39:DJ39"/>
    <mergeCell ref="A44:E44"/>
    <mergeCell ref="F44:CF44"/>
    <mergeCell ref="CG44:CT44"/>
    <mergeCell ref="CU44:DJ44"/>
    <mergeCell ref="A45:E45"/>
    <mergeCell ref="F45:CF45"/>
    <mergeCell ref="CG45:CT45"/>
    <mergeCell ref="CU45:DJ45"/>
    <mergeCell ref="A42:E42"/>
    <mergeCell ref="F42:CF42"/>
    <mergeCell ref="CG42:CT42"/>
    <mergeCell ref="CU42:DJ42"/>
    <mergeCell ref="A43:E43"/>
    <mergeCell ref="F43:CF43"/>
    <mergeCell ref="CG43:CT43"/>
    <mergeCell ref="CU43:DJ43"/>
    <mergeCell ref="A48:E48"/>
    <mergeCell ref="F48:CF48"/>
    <mergeCell ref="CG48:CT48"/>
    <mergeCell ref="CU48:DJ48"/>
    <mergeCell ref="A49:E49"/>
    <mergeCell ref="F49:CF49"/>
    <mergeCell ref="CG49:CT49"/>
    <mergeCell ref="CU49:DJ49"/>
    <mergeCell ref="A46:E46"/>
    <mergeCell ref="F46:CF46"/>
    <mergeCell ref="CG46:CT46"/>
    <mergeCell ref="CU46:DJ46"/>
    <mergeCell ref="A47:E47"/>
    <mergeCell ref="F47:CF47"/>
    <mergeCell ref="CG47:CT47"/>
    <mergeCell ref="CU47:DJ47"/>
    <mergeCell ref="A52:E52"/>
    <mergeCell ref="F52:CF52"/>
    <mergeCell ref="CG52:CT52"/>
    <mergeCell ref="CU52:DJ52"/>
    <mergeCell ref="A53:E53"/>
    <mergeCell ref="F53:CF53"/>
    <mergeCell ref="CG53:CT53"/>
    <mergeCell ref="CU53:DJ53"/>
    <mergeCell ref="A50:E50"/>
    <mergeCell ref="F50:CF50"/>
    <mergeCell ref="CG50:CT50"/>
    <mergeCell ref="CU50:DJ50"/>
    <mergeCell ref="A51:E51"/>
    <mergeCell ref="F51:CF51"/>
    <mergeCell ref="CG51:CT51"/>
    <mergeCell ref="CU51:DJ51"/>
  </mergeCells>
  <pageMargins left="0.78740157480314965" right="0.78740157480314965" top="1.1811023622047245" bottom="0.39370078740157483" header="0" footer="0"/>
  <pageSetup paperSize="9" scale="94" fitToHeight="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5FD4E-FC4A-49B0-9EE2-23FCC615D5D8}">
  <dimension ref="A1:DM14"/>
  <sheetViews>
    <sheetView view="pageBreakPreview" zoomScaleNormal="100" zoomScaleSheetLayoutView="100" workbookViewId="0">
      <selection activeCell="DK24" sqref="DK24"/>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568</v>
      </c>
      <c r="DL1" s="395"/>
      <c r="DM1" s="395"/>
    </row>
    <row r="2" spans="1:117" ht="9" customHeight="1" x14ac:dyDescent="0.25"/>
    <row r="3" spans="1:117" s="96" customFormat="1" ht="14.25" customHeight="1" x14ac:dyDescent="0.2">
      <c r="A3" s="518" t="s">
        <v>514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row>
    <row r="4" spans="1:117" ht="14.25" customHeight="1" x14ac:dyDescent="0.25"/>
    <row r="5" spans="1:117" s="96" customFormat="1" ht="16.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6.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s="90" customFormat="1" ht="33" customHeight="1" x14ac:dyDescent="0.2">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4"/>
      <c r="BL7" s="372" t="s">
        <v>515</v>
      </c>
      <c r="BM7" s="373"/>
      <c r="BN7" s="373"/>
      <c r="BO7" s="373"/>
      <c r="BP7" s="373"/>
      <c r="BQ7" s="373"/>
      <c r="BR7" s="373"/>
      <c r="BS7" s="373"/>
      <c r="BT7" s="373"/>
      <c r="BU7" s="373"/>
      <c r="BV7" s="373"/>
      <c r="BW7" s="373"/>
      <c r="BX7" s="373"/>
      <c r="BY7" s="373"/>
      <c r="BZ7" s="373"/>
      <c r="CA7" s="374"/>
      <c r="CB7" s="372" t="s">
        <v>516</v>
      </c>
      <c r="CC7" s="373"/>
      <c r="CD7" s="373"/>
      <c r="CE7" s="373"/>
      <c r="CF7" s="373"/>
      <c r="CG7" s="373"/>
      <c r="CH7" s="373"/>
      <c r="CI7" s="373"/>
      <c r="CJ7" s="373"/>
      <c r="CK7" s="373"/>
      <c r="CL7" s="373"/>
      <c r="CM7" s="373"/>
      <c r="CN7" s="373"/>
      <c r="CO7" s="374"/>
      <c r="CP7" s="372" t="s">
        <v>434</v>
      </c>
      <c r="CQ7" s="373"/>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s="90" customFormat="1" ht="67.5" customHeight="1" x14ac:dyDescent="0.2">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80"/>
      <c r="BL8" s="378"/>
      <c r="BM8" s="379"/>
      <c r="BN8" s="379"/>
      <c r="BO8" s="379"/>
      <c r="BP8" s="379"/>
      <c r="BQ8" s="379"/>
      <c r="BR8" s="379"/>
      <c r="BS8" s="379"/>
      <c r="BT8" s="379"/>
      <c r="BU8" s="379"/>
      <c r="BV8" s="379"/>
      <c r="BW8" s="379"/>
      <c r="BX8" s="379"/>
      <c r="BY8" s="379"/>
      <c r="BZ8" s="379"/>
      <c r="CA8" s="380"/>
      <c r="CB8" s="378"/>
      <c r="CC8" s="379"/>
      <c r="CD8" s="379"/>
      <c r="CE8" s="379"/>
      <c r="CF8" s="379"/>
      <c r="CG8" s="379"/>
      <c r="CH8" s="379"/>
      <c r="CI8" s="379"/>
      <c r="CJ8" s="379"/>
      <c r="CK8" s="379"/>
      <c r="CL8" s="379"/>
      <c r="CM8" s="379"/>
      <c r="CN8" s="379"/>
      <c r="CO8" s="380"/>
      <c r="CP8" s="378"/>
      <c r="CQ8" s="379"/>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70"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7"/>
      <c r="BL9" s="425">
        <v>3</v>
      </c>
      <c r="BM9" s="426"/>
      <c r="BN9" s="426"/>
      <c r="BO9" s="426"/>
      <c r="BP9" s="426"/>
      <c r="BQ9" s="426"/>
      <c r="BR9" s="426"/>
      <c r="BS9" s="426"/>
      <c r="BT9" s="426"/>
      <c r="BU9" s="426"/>
      <c r="BV9" s="426"/>
      <c r="BW9" s="426"/>
      <c r="BX9" s="426"/>
      <c r="BY9" s="426"/>
      <c r="BZ9" s="426"/>
      <c r="CA9" s="427"/>
      <c r="CB9" s="425">
        <v>4</v>
      </c>
      <c r="CC9" s="426"/>
      <c r="CD9" s="426"/>
      <c r="CE9" s="426"/>
      <c r="CF9" s="426"/>
      <c r="CG9" s="426"/>
      <c r="CH9" s="426"/>
      <c r="CI9" s="426"/>
      <c r="CJ9" s="426"/>
      <c r="CK9" s="426"/>
      <c r="CL9" s="426"/>
      <c r="CM9" s="426"/>
      <c r="CN9" s="426"/>
      <c r="CO9" s="427"/>
      <c r="CP9" s="425">
        <v>5</v>
      </c>
      <c r="CQ9" s="426"/>
      <c r="CR9" s="426"/>
      <c r="CS9" s="426"/>
      <c r="CT9" s="426"/>
      <c r="CU9" s="426"/>
      <c r="CV9" s="426"/>
      <c r="CW9" s="426"/>
      <c r="CX9" s="426"/>
      <c r="CY9" s="426"/>
      <c r="CZ9" s="426"/>
      <c r="DA9" s="426"/>
      <c r="DB9" s="426"/>
      <c r="DC9" s="426"/>
      <c r="DD9" s="426"/>
      <c r="DE9" s="426"/>
      <c r="DF9" s="426"/>
      <c r="DG9" s="426"/>
      <c r="DH9" s="426"/>
      <c r="DI9" s="426"/>
      <c r="DJ9" s="427"/>
      <c r="DK9" s="89">
        <v>6</v>
      </c>
      <c r="DL9" s="89">
        <v>7</v>
      </c>
      <c r="DM9" s="89">
        <v>8</v>
      </c>
    </row>
    <row r="10" spans="1:117" s="72" customFormat="1" ht="15" customHeight="1" x14ac:dyDescent="0.2">
      <c r="A10" s="430" t="s">
        <v>10</v>
      </c>
      <c r="B10" s="456"/>
      <c r="C10" s="456"/>
      <c r="D10" s="456"/>
      <c r="E10" s="457"/>
      <c r="F10" s="458" t="s">
        <v>577</v>
      </c>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5"/>
      <c r="BL10" s="473">
        <v>2</v>
      </c>
      <c r="BM10" s="474"/>
      <c r="BN10" s="474"/>
      <c r="BO10" s="474"/>
      <c r="BP10" s="474"/>
      <c r="BQ10" s="474"/>
      <c r="BR10" s="474"/>
      <c r="BS10" s="474"/>
      <c r="BT10" s="474"/>
      <c r="BU10" s="474"/>
      <c r="BV10" s="474"/>
      <c r="BW10" s="474"/>
      <c r="BX10" s="474"/>
      <c r="BY10" s="474"/>
      <c r="BZ10" s="474"/>
      <c r="CA10" s="475"/>
      <c r="CB10" s="459">
        <v>2500</v>
      </c>
      <c r="CC10" s="460"/>
      <c r="CD10" s="460"/>
      <c r="CE10" s="460"/>
      <c r="CF10" s="460"/>
      <c r="CG10" s="460"/>
      <c r="CH10" s="460"/>
      <c r="CI10" s="460"/>
      <c r="CJ10" s="460"/>
      <c r="CK10" s="460"/>
      <c r="CL10" s="460"/>
      <c r="CM10" s="460"/>
      <c r="CN10" s="460"/>
      <c r="CO10" s="461"/>
      <c r="CP10" s="459">
        <f>BL10*CB10</f>
        <v>5000</v>
      </c>
      <c r="CQ10" s="460"/>
      <c r="CR10" s="460"/>
      <c r="CS10" s="460"/>
      <c r="CT10" s="460"/>
      <c r="CU10" s="460"/>
      <c r="CV10" s="460"/>
      <c r="CW10" s="460"/>
      <c r="CX10" s="460"/>
      <c r="CY10" s="460"/>
      <c r="CZ10" s="460"/>
      <c r="DA10" s="460"/>
      <c r="DB10" s="460"/>
      <c r="DC10" s="460"/>
      <c r="DD10" s="460"/>
      <c r="DE10" s="460"/>
      <c r="DF10" s="460"/>
      <c r="DG10" s="460"/>
      <c r="DH10" s="460"/>
      <c r="DI10" s="460"/>
      <c r="DJ10" s="461"/>
      <c r="DK10" s="88">
        <v>0</v>
      </c>
      <c r="DL10" s="88">
        <v>0</v>
      </c>
      <c r="DM10" s="88">
        <v>0</v>
      </c>
    </row>
    <row r="11" spans="1:117" s="72" customFormat="1" ht="15" hidden="1" customHeight="1" x14ac:dyDescent="0.2">
      <c r="A11" s="430"/>
      <c r="B11" s="456"/>
      <c r="C11" s="456"/>
      <c r="D11" s="456"/>
      <c r="E11" s="457"/>
      <c r="F11" s="458"/>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5"/>
      <c r="BL11" s="473"/>
      <c r="BM11" s="474"/>
      <c r="BN11" s="474"/>
      <c r="BO11" s="474"/>
      <c r="BP11" s="474"/>
      <c r="BQ11" s="474"/>
      <c r="BR11" s="474"/>
      <c r="BS11" s="474"/>
      <c r="BT11" s="474"/>
      <c r="BU11" s="474"/>
      <c r="BV11" s="474"/>
      <c r="BW11" s="474"/>
      <c r="BX11" s="474"/>
      <c r="BY11" s="474"/>
      <c r="BZ11" s="474"/>
      <c r="CA11" s="475"/>
      <c r="CB11" s="459"/>
      <c r="CC11" s="460"/>
      <c r="CD11" s="460"/>
      <c r="CE11" s="460"/>
      <c r="CF11" s="460"/>
      <c r="CG11" s="460"/>
      <c r="CH11" s="460"/>
      <c r="CI11" s="460"/>
      <c r="CJ11" s="460"/>
      <c r="CK11" s="460"/>
      <c r="CL11" s="460"/>
      <c r="CM11" s="460"/>
      <c r="CN11" s="460"/>
      <c r="CO11" s="461"/>
      <c r="CP11" s="459"/>
      <c r="CQ11" s="460"/>
      <c r="CR11" s="460"/>
      <c r="CS11" s="460"/>
      <c r="CT11" s="460"/>
      <c r="CU11" s="460"/>
      <c r="CV11" s="460"/>
      <c r="CW11" s="460"/>
      <c r="CX11" s="460"/>
      <c r="CY11" s="460"/>
      <c r="CZ11" s="460"/>
      <c r="DA11" s="460"/>
      <c r="DB11" s="460"/>
      <c r="DC11" s="460"/>
      <c r="DD11" s="460"/>
      <c r="DE11" s="460"/>
      <c r="DF11" s="460"/>
      <c r="DG11" s="460"/>
      <c r="DH11" s="460"/>
      <c r="DI11" s="460"/>
      <c r="DJ11" s="461"/>
      <c r="DK11" s="88"/>
      <c r="DL11" s="88"/>
      <c r="DM11" s="88"/>
    </row>
    <row r="12" spans="1:117" s="72" customFormat="1" ht="15" hidden="1" customHeight="1" x14ac:dyDescent="0.2">
      <c r="A12" s="430"/>
      <c r="B12" s="456"/>
      <c r="C12" s="456"/>
      <c r="D12" s="456"/>
      <c r="E12" s="457"/>
      <c r="F12" s="458"/>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5"/>
      <c r="BL12" s="473"/>
      <c r="BM12" s="474"/>
      <c r="BN12" s="474"/>
      <c r="BO12" s="474"/>
      <c r="BP12" s="474"/>
      <c r="BQ12" s="474"/>
      <c r="BR12" s="474"/>
      <c r="BS12" s="474"/>
      <c r="BT12" s="474"/>
      <c r="BU12" s="474"/>
      <c r="BV12" s="474"/>
      <c r="BW12" s="474"/>
      <c r="BX12" s="474"/>
      <c r="BY12" s="474"/>
      <c r="BZ12" s="474"/>
      <c r="CA12" s="475"/>
      <c r="CB12" s="459"/>
      <c r="CC12" s="460"/>
      <c r="CD12" s="460"/>
      <c r="CE12" s="460"/>
      <c r="CF12" s="460"/>
      <c r="CG12" s="460"/>
      <c r="CH12" s="460"/>
      <c r="CI12" s="460"/>
      <c r="CJ12" s="460"/>
      <c r="CK12" s="460"/>
      <c r="CL12" s="460"/>
      <c r="CM12" s="460"/>
      <c r="CN12" s="460"/>
      <c r="CO12" s="461"/>
      <c r="CP12" s="459"/>
      <c r="CQ12" s="460"/>
      <c r="CR12" s="460"/>
      <c r="CS12" s="460"/>
      <c r="CT12" s="460"/>
      <c r="CU12" s="460"/>
      <c r="CV12" s="460"/>
      <c r="CW12" s="460"/>
      <c r="CX12" s="460"/>
      <c r="CY12" s="460"/>
      <c r="CZ12" s="460"/>
      <c r="DA12" s="460"/>
      <c r="DB12" s="460"/>
      <c r="DC12" s="460"/>
      <c r="DD12" s="460"/>
      <c r="DE12" s="460"/>
      <c r="DF12" s="460"/>
      <c r="DG12" s="460"/>
      <c r="DH12" s="460"/>
      <c r="DI12" s="460"/>
      <c r="DJ12" s="461"/>
      <c r="DK12" s="88"/>
      <c r="DL12" s="88"/>
      <c r="DM12" s="88"/>
    </row>
    <row r="13" spans="1:117" s="72" customFormat="1" ht="15" customHeight="1" x14ac:dyDescent="0.2">
      <c r="A13" s="430"/>
      <c r="B13" s="456"/>
      <c r="C13" s="456"/>
      <c r="D13" s="456"/>
      <c r="E13" s="457"/>
      <c r="F13" s="366" t="s">
        <v>371</v>
      </c>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8"/>
      <c r="BL13" s="398" t="s">
        <v>36</v>
      </c>
      <c r="BM13" s="399"/>
      <c r="BN13" s="399"/>
      <c r="BO13" s="399"/>
      <c r="BP13" s="399"/>
      <c r="BQ13" s="399"/>
      <c r="BR13" s="399"/>
      <c r="BS13" s="399"/>
      <c r="BT13" s="399"/>
      <c r="BU13" s="399"/>
      <c r="BV13" s="399"/>
      <c r="BW13" s="399"/>
      <c r="BX13" s="399"/>
      <c r="BY13" s="399"/>
      <c r="BZ13" s="399"/>
      <c r="CA13" s="400"/>
      <c r="CB13" s="398" t="s">
        <v>36</v>
      </c>
      <c r="CC13" s="399"/>
      <c r="CD13" s="399"/>
      <c r="CE13" s="399"/>
      <c r="CF13" s="399"/>
      <c r="CG13" s="399"/>
      <c r="CH13" s="399"/>
      <c r="CI13" s="399"/>
      <c r="CJ13" s="399"/>
      <c r="CK13" s="399"/>
      <c r="CL13" s="399"/>
      <c r="CM13" s="399"/>
      <c r="CN13" s="399"/>
      <c r="CO13" s="400"/>
      <c r="CP13" s="459">
        <f>SUM(CP10:DJ12)</f>
        <v>5000</v>
      </c>
      <c r="CQ13" s="460"/>
      <c r="CR13" s="460"/>
      <c r="CS13" s="460"/>
      <c r="CT13" s="460"/>
      <c r="CU13" s="460"/>
      <c r="CV13" s="460"/>
      <c r="CW13" s="460"/>
      <c r="CX13" s="460"/>
      <c r="CY13" s="460"/>
      <c r="CZ13" s="460"/>
      <c r="DA13" s="460"/>
      <c r="DB13" s="460"/>
      <c r="DC13" s="460"/>
      <c r="DD13" s="460"/>
      <c r="DE13" s="460"/>
      <c r="DF13" s="460"/>
      <c r="DG13" s="460"/>
      <c r="DH13" s="460"/>
      <c r="DI13" s="460"/>
      <c r="DJ13" s="461"/>
      <c r="DK13" s="88">
        <f>SUM(DK10:DK12)</f>
        <v>0</v>
      </c>
      <c r="DL13" s="88">
        <f>SUM(DL10:DL12)</f>
        <v>0</v>
      </c>
      <c r="DM13" s="88">
        <f>SUM(DM10:DM12)</f>
        <v>0</v>
      </c>
    </row>
    <row r="14" spans="1:117" s="72" customFormat="1" ht="15" customHeight="1" x14ac:dyDescent="0.2">
      <c r="A14" s="100"/>
      <c r="B14" s="100"/>
      <c r="C14" s="100"/>
      <c r="D14" s="100"/>
      <c r="E14" s="100"/>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row>
  </sheetData>
  <mergeCells count="34">
    <mergeCell ref="DK1:DM1"/>
    <mergeCell ref="A3:DJ3"/>
    <mergeCell ref="V5:DJ5"/>
    <mergeCell ref="A7:E8"/>
    <mergeCell ref="F7:BK8"/>
    <mergeCell ref="BL7:CA8"/>
    <mergeCell ref="CB7:CO8"/>
    <mergeCell ref="CP7:DJ8"/>
    <mergeCell ref="DK7:DM7"/>
    <mergeCell ref="A10:E10"/>
    <mergeCell ref="F10:BK10"/>
    <mergeCell ref="BL10:CA10"/>
    <mergeCell ref="CB10:CO10"/>
    <mergeCell ref="CP10:DJ10"/>
    <mergeCell ref="A9:E9"/>
    <mergeCell ref="F9:BK9"/>
    <mergeCell ref="BL9:CA9"/>
    <mergeCell ref="CB9:CO9"/>
    <mergeCell ref="CP9:DJ9"/>
    <mergeCell ref="A12:E12"/>
    <mergeCell ref="F12:BK12"/>
    <mergeCell ref="BL12:CA12"/>
    <mergeCell ref="CB12:CO12"/>
    <mergeCell ref="CP12:DJ12"/>
    <mergeCell ref="A11:E11"/>
    <mergeCell ref="F11:BK11"/>
    <mergeCell ref="BL11:CA11"/>
    <mergeCell ref="CB11:CO11"/>
    <mergeCell ref="CP11:DJ11"/>
    <mergeCell ref="A13:E13"/>
    <mergeCell ref="F13:BK13"/>
    <mergeCell ref="BL13:CA13"/>
    <mergeCell ref="CB13:CO13"/>
    <mergeCell ref="CP13:DJ13"/>
  </mergeCells>
  <pageMargins left="0.78740157480314965" right="0.78740157480314965" top="1.1811023622047245" bottom="0.39370078740157483" header="0" footer="0"/>
  <pageSetup paperSize="9" scale="96" fitToHeight="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35D1F-5767-49F2-923C-BEFEB9BBAF62}">
  <dimension ref="A1:DM53"/>
  <sheetViews>
    <sheetView view="pageBreakPreview" zoomScaleNormal="100" zoomScaleSheetLayoutView="100" workbookViewId="0">
      <selection activeCell="EO25" sqref="EO25"/>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19" width="0.85546875" style="62"/>
    <col min="120" max="120" width="0.85546875" style="62" customWidth="1"/>
    <col min="121" max="16384" width="0.85546875" style="62"/>
  </cols>
  <sheetData>
    <row r="1" spans="1:117" ht="12" customHeight="1" x14ac:dyDescent="0.25">
      <c r="DK1" s="395" t="s">
        <v>576</v>
      </c>
      <c r="DL1" s="395"/>
      <c r="DM1" s="395"/>
    </row>
    <row r="2" spans="1:117" ht="9" customHeight="1" x14ac:dyDescent="0.25"/>
    <row r="3" spans="1:117" s="96" customFormat="1" ht="13.5" customHeight="1" x14ac:dyDescent="0.2">
      <c r="A3" s="518" t="s">
        <v>520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row>
    <row r="4" spans="1:117" ht="14.25" customHeight="1" x14ac:dyDescent="0.25"/>
    <row r="5" spans="1:117" s="96" customFormat="1" ht="16.5" customHeight="1" x14ac:dyDescent="0.2">
      <c r="A5" s="96" t="s">
        <v>405</v>
      </c>
      <c r="V5" s="428" t="s">
        <v>109</v>
      </c>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row>
    <row r="6" spans="1:117" s="96" customFormat="1" ht="16.5" customHeight="1" x14ac:dyDescent="0.2">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row>
    <row r="7" spans="1:117" s="90" customFormat="1" ht="27.75" customHeight="1" x14ac:dyDescent="0.2">
      <c r="A7" s="372" t="s">
        <v>353</v>
      </c>
      <c r="B7" s="373"/>
      <c r="C7" s="373"/>
      <c r="D7" s="373"/>
      <c r="E7" s="374"/>
      <c r="F7" s="372" t="s">
        <v>406</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4"/>
      <c r="BE7" s="372" t="s">
        <v>515</v>
      </c>
      <c r="BF7" s="373"/>
      <c r="BG7" s="373"/>
      <c r="BH7" s="373"/>
      <c r="BI7" s="373"/>
      <c r="BJ7" s="373"/>
      <c r="BK7" s="373"/>
      <c r="BL7" s="373"/>
      <c r="BM7" s="373"/>
      <c r="BN7" s="373"/>
      <c r="BO7" s="373"/>
      <c r="BP7" s="373"/>
      <c r="BQ7" s="373"/>
      <c r="BR7" s="373"/>
      <c r="BS7" s="373"/>
      <c r="BT7" s="373"/>
      <c r="BU7" s="373"/>
      <c r="BV7" s="373"/>
      <c r="BW7" s="374"/>
      <c r="BX7" s="372" t="s">
        <v>516</v>
      </c>
      <c r="BY7" s="373"/>
      <c r="BZ7" s="373"/>
      <c r="CA7" s="373"/>
      <c r="CB7" s="373"/>
      <c r="CC7" s="373"/>
      <c r="CD7" s="373"/>
      <c r="CE7" s="373"/>
      <c r="CF7" s="373"/>
      <c r="CG7" s="373"/>
      <c r="CH7" s="373"/>
      <c r="CI7" s="373"/>
      <c r="CJ7" s="373"/>
      <c r="CK7" s="373"/>
      <c r="CL7" s="373"/>
      <c r="CM7" s="373"/>
      <c r="CN7" s="373"/>
      <c r="CO7" s="373"/>
      <c r="CP7" s="374"/>
      <c r="CQ7" s="372" t="s">
        <v>434</v>
      </c>
      <c r="CR7" s="373"/>
      <c r="CS7" s="373"/>
      <c r="CT7" s="373"/>
      <c r="CU7" s="373"/>
      <c r="CV7" s="373"/>
      <c r="CW7" s="373"/>
      <c r="CX7" s="373"/>
      <c r="CY7" s="373"/>
      <c r="CZ7" s="373"/>
      <c r="DA7" s="373"/>
      <c r="DB7" s="373"/>
      <c r="DC7" s="373"/>
      <c r="DD7" s="373"/>
      <c r="DE7" s="373"/>
      <c r="DF7" s="373"/>
      <c r="DG7" s="373"/>
      <c r="DH7" s="373"/>
      <c r="DI7" s="373"/>
      <c r="DJ7" s="374"/>
      <c r="DK7" s="381" t="s">
        <v>360</v>
      </c>
      <c r="DL7" s="382"/>
      <c r="DM7" s="383"/>
    </row>
    <row r="8" spans="1:117" s="90" customFormat="1" ht="76.5" customHeight="1" x14ac:dyDescent="0.2">
      <c r="A8" s="378"/>
      <c r="B8" s="379"/>
      <c r="C8" s="379"/>
      <c r="D8" s="379"/>
      <c r="E8" s="380"/>
      <c r="F8" s="378"/>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80"/>
      <c r="BE8" s="378"/>
      <c r="BF8" s="379"/>
      <c r="BG8" s="379"/>
      <c r="BH8" s="379"/>
      <c r="BI8" s="379"/>
      <c r="BJ8" s="379"/>
      <c r="BK8" s="379"/>
      <c r="BL8" s="379"/>
      <c r="BM8" s="379"/>
      <c r="BN8" s="379"/>
      <c r="BO8" s="379"/>
      <c r="BP8" s="379"/>
      <c r="BQ8" s="379"/>
      <c r="BR8" s="379"/>
      <c r="BS8" s="379"/>
      <c r="BT8" s="379"/>
      <c r="BU8" s="379"/>
      <c r="BV8" s="379"/>
      <c r="BW8" s="380"/>
      <c r="BX8" s="378"/>
      <c r="BY8" s="379"/>
      <c r="BZ8" s="379"/>
      <c r="CA8" s="379"/>
      <c r="CB8" s="379"/>
      <c r="CC8" s="379"/>
      <c r="CD8" s="379"/>
      <c r="CE8" s="379"/>
      <c r="CF8" s="379"/>
      <c r="CG8" s="379"/>
      <c r="CH8" s="379"/>
      <c r="CI8" s="379"/>
      <c r="CJ8" s="379"/>
      <c r="CK8" s="379"/>
      <c r="CL8" s="379"/>
      <c r="CM8" s="379"/>
      <c r="CN8" s="379"/>
      <c r="CO8" s="379"/>
      <c r="CP8" s="380"/>
      <c r="CQ8" s="378"/>
      <c r="CR8" s="379"/>
      <c r="CS8" s="379"/>
      <c r="CT8" s="379"/>
      <c r="CU8" s="379"/>
      <c r="CV8" s="379"/>
      <c r="CW8" s="379"/>
      <c r="CX8" s="379"/>
      <c r="CY8" s="379"/>
      <c r="CZ8" s="379"/>
      <c r="DA8" s="379"/>
      <c r="DB8" s="379"/>
      <c r="DC8" s="379"/>
      <c r="DD8" s="379"/>
      <c r="DE8" s="379"/>
      <c r="DF8" s="379"/>
      <c r="DG8" s="379"/>
      <c r="DH8" s="379"/>
      <c r="DI8" s="379"/>
      <c r="DJ8" s="380"/>
      <c r="DK8" s="76" t="s">
        <v>362</v>
      </c>
      <c r="DL8" s="76" t="s">
        <v>363</v>
      </c>
      <c r="DM8" s="76" t="s">
        <v>415</v>
      </c>
    </row>
    <row r="9" spans="1:117" s="70" customFormat="1" ht="12.75" x14ac:dyDescent="0.2">
      <c r="A9" s="425">
        <v>1</v>
      </c>
      <c r="B9" s="426"/>
      <c r="C9" s="426"/>
      <c r="D9" s="426"/>
      <c r="E9" s="427"/>
      <c r="F9" s="425">
        <v>2</v>
      </c>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7"/>
      <c r="BE9" s="425">
        <v>3</v>
      </c>
      <c r="BF9" s="426"/>
      <c r="BG9" s="426"/>
      <c r="BH9" s="426"/>
      <c r="BI9" s="426"/>
      <c r="BJ9" s="426"/>
      <c r="BK9" s="426"/>
      <c r="BL9" s="426"/>
      <c r="BM9" s="426"/>
      <c r="BN9" s="426"/>
      <c r="BO9" s="426"/>
      <c r="BP9" s="426"/>
      <c r="BQ9" s="426"/>
      <c r="BR9" s="426"/>
      <c r="BS9" s="426"/>
      <c r="BT9" s="426"/>
      <c r="BU9" s="426"/>
      <c r="BV9" s="426"/>
      <c r="BW9" s="427"/>
      <c r="BX9" s="425">
        <v>4</v>
      </c>
      <c r="BY9" s="426"/>
      <c r="BZ9" s="426"/>
      <c r="CA9" s="426"/>
      <c r="CB9" s="426"/>
      <c r="CC9" s="426"/>
      <c r="CD9" s="426"/>
      <c r="CE9" s="426"/>
      <c r="CF9" s="426"/>
      <c r="CG9" s="426"/>
      <c r="CH9" s="426"/>
      <c r="CI9" s="426"/>
      <c r="CJ9" s="426"/>
      <c r="CK9" s="426"/>
      <c r="CL9" s="426"/>
      <c r="CM9" s="426"/>
      <c r="CN9" s="426"/>
      <c r="CO9" s="426"/>
      <c r="CP9" s="427"/>
      <c r="CQ9" s="425">
        <v>5</v>
      </c>
      <c r="CR9" s="426"/>
      <c r="CS9" s="426"/>
      <c r="CT9" s="426"/>
      <c r="CU9" s="426"/>
      <c r="CV9" s="426"/>
      <c r="CW9" s="426"/>
      <c r="CX9" s="426"/>
      <c r="CY9" s="426"/>
      <c r="CZ9" s="426"/>
      <c r="DA9" s="426"/>
      <c r="DB9" s="426"/>
      <c r="DC9" s="426"/>
      <c r="DD9" s="426"/>
      <c r="DE9" s="426"/>
      <c r="DF9" s="426"/>
      <c r="DG9" s="426"/>
      <c r="DH9" s="426"/>
      <c r="DI9" s="426"/>
      <c r="DJ9" s="427"/>
      <c r="DK9" s="89">
        <v>6</v>
      </c>
      <c r="DL9" s="89">
        <v>7</v>
      </c>
      <c r="DM9" s="89">
        <v>8</v>
      </c>
    </row>
    <row r="10" spans="1:117" s="72" customFormat="1" ht="15" customHeight="1" x14ac:dyDescent="0.2">
      <c r="A10" s="433" t="s">
        <v>10</v>
      </c>
      <c r="B10" s="465"/>
      <c r="C10" s="465"/>
      <c r="D10" s="465"/>
      <c r="E10" s="466"/>
      <c r="F10" s="467" t="s">
        <v>521</v>
      </c>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9"/>
      <c r="BE10" s="470"/>
      <c r="BF10" s="471"/>
      <c r="BG10" s="471"/>
      <c r="BH10" s="471"/>
      <c r="BI10" s="471"/>
      <c r="BJ10" s="471"/>
      <c r="BK10" s="471"/>
      <c r="BL10" s="471"/>
      <c r="BM10" s="471"/>
      <c r="BN10" s="471"/>
      <c r="BO10" s="471"/>
      <c r="BP10" s="471"/>
      <c r="BQ10" s="471"/>
      <c r="BR10" s="471"/>
      <c r="BS10" s="471"/>
      <c r="BT10" s="471"/>
      <c r="BU10" s="471"/>
      <c r="BV10" s="471"/>
      <c r="BW10" s="472"/>
      <c r="BX10" s="470"/>
      <c r="BY10" s="471"/>
      <c r="BZ10" s="471"/>
      <c r="CA10" s="471"/>
      <c r="CB10" s="471"/>
      <c r="CC10" s="471"/>
      <c r="CD10" s="471"/>
      <c r="CE10" s="471"/>
      <c r="CF10" s="471"/>
      <c r="CG10" s="471"/>
      <c r="CH10" s="471"/>
      <c r="CI10" s="471"/>
      <c r="CJ10" s="471"/>
      <c r="CK10" s="471"/>
      <c r="CL10" s="471"/>
      <c r="CM10" s="471"/>
      <c r="CN10" s="471"/>
      <c r="CO10" s="471"/>
      <c r="CP10" s="472"/>
      <c r="CQ10" s="470">
        <v>0</v>
      </c>
      <c r="CR10" s="471"/>
      <c r="CS10" s="471"/>
      <c r="CT10" s="471"/>
      <c r="CU10" s="471"/>
      <c r="CV10" s="471"/>
      <c r="CW10" s="471"/>
      <c r="CX10" s="471"/>
      <c r="CY10" s="471"/>
      <c r="CZ10" s="471"/>
      <c r="DA10" s="471"/>
      <c r="DB10" s="471"/>
      <c r="DC10" s="471"/>
      <c r="DD10" s="471"/>
      <c r="DE10" s="471"/>
      <c r="DF10" s="471"/>
      <c r="DG10" s="471"/>
      <c r="DH10" s="471"/>
      <c r="DI10" s="471"/>
      <c r="DJ10" s="472"/>
      <c r="DK10" s="98">
        <v>0</v>
      </c>
      <c r="DL10" s="98">
        <v>0</v>
      </c>
      <c r="DM10" s="98">
        <v>0</v>
      </c>
    </row>
    <row r="11" spans="1:117" s="72" customFormat="1" ht="15" hidden="1" customHeight="1" x14ac:dyDescent="0.2">
      <c r="A11" s="433" t="s">
        <v>128</v>
      </c>
      <c r="B11" s="465"/>
      <c r="C11" s="465"/>
      <c r="D11" s="465"/>
      <c r="E11" s="466"/>
      <c r="F11" s="467"/>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9"/>
      <c r="BE11" s="470"/>
      <c r="BF11" s="471"/>
      <c r="BG11" s="471"/>
      <c r="BH11" s="471"/>
      <c r="BI11" s="471"/>
      <c r="BJ11" s="471"/>
      <c r="BK11" s="471"/>
      <c r="BL11" s="471"/>
      <c r="BM11" s="471"/>
      <c r="BN11" s="471"/>
      <c r="BO11" s="471"/>
      <c r="BP11" s="471"/>
      <c r="BQ11" s="471"/>
      <c r="BR11" s="471"/>
      <c r="BS11" s="471"/>
      <c r="BT11" s="471"/>
      <c r="BU11" s="471"/>
      <c r="BV11" s="471"/>
      <c r="BW11" s="472"/>
      <c r="BX11" s="470"/>
      <c r="BY11" s="471"/>
      <c r="BZ11" s="471"/>
      <c r="CA11" s="471"/>
      <c r="CB11" s="471"/>
      <c r="CC11" s="471"/>
      <c r="CD11" s="471"/>
      <c r="CE11" s="471"/>
      <c r="CF11" s="471"/>
      <c r="CG11" s="471"/>
      <c r="CH11" s="471"/>
      <c r="CI11" s="471"/>
      <c r="CJ11" s="471"/>
      <c r="CK11" s="471"/>
      <c r="CL11" s="471"/>
      <c r="CM11" s="471"/>
      <c r="CN11" s="471"/>
      <c r="CO11" s="471"/>
      <c r="CP11" s="472"/>
      <c r="CQ11" s="470"/>
      <c r="CR11" s="471"/>
      <c r="CS11" s="471"/>
      <c r="CT11" s="471"/>
      <c r="CU11" s="471"/>
      <c r="CV11" s="471"/>
      <c r="CW11" s="471"/>
      <c r="CX11" s="471"/>
      <c r="CY11" s="471"/>
      <c r="CZ11" s="471"/>
      <c r="DA11" s="471"/>
      <c r="DB11" s="471"/>
      <c r="DC11" s="471"/>
      <c r="DD11" s="471"/>
      <c r="DE11" s="471"/>
      <c r="DF11" s="471"/>
      <c r="DG11" s="471"/>
      <c r="DH11" s="471"/>
      <c r="DI11" s="471"/>
      <c r="DJ11" s="472"/>
      <c r="DK11" s="98"/>
      <c r="DL11" s="98"/>
      <c r="DM11" s="98"/>
    </row>
    <row r="12" spans="1:117" s="72" customFormat="1" ht="15" hidden="1" customHeight="1" x14ac:dyDescent="0.2">
      <c r="A12" s="433" t="s">
        <v>409</v>
      </c>
      <c r="B12" s="465"/>
      <c r="C12" s="465"/>
      <c r="D12" s="465"/>
      <c r="E12" s="466"/>
      <c r="F12" s="467"/>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9"/>
      <c r="BE12" s="470"/>
      <c r="BF12" s="471"/>
      <c r="BG12" s="471"/>
      <c r="BH12" s="471"/>
      <c r="BI12" s="471"/>
      <c r="BJ12" s="471"/>
      <c r="BK12" s="471"/>
      <c r="BL12" s="471"/>
      <c r="BM12" s="471"/>
      <c r="BN12" s="471"/>
      <c r="BO12" s="471"/>
      <c r="BP12" s="471"/>
      <c r="BQ12" s="471"/>
      <c r="BR12" s="471"/>
      <c r="BS12" s="471"/>
      <c r="BT12" s="471"/>
      <c r="BU12" s="471"/>
      <c r="BV12" s="471"/>
      <c r="BW12" s="472"/>
      <c r="BX12" s="470"/>
      <c r="BY12" s="471"/>
      <c r="BZ12" s="471"/>
      <c r="CA12" s="471"/>
      <c r="CB12" s="471"/>
      <c r="CC12" s="471"/>
      <c r="CD12" s="471"/>
      <c r="CE12" s="471"/>
      <c r="CF12" s="471"/>
      <c r="CG12" s="471"/>
      <c r="CH12" s="471"/>
      <c r="CI12" s="471"/>
      <c r="CJ12" s="471"/>
      <c r="CK12" s="471"/>
      <c r="CL12" s="471"/>
      <c r="CM12" s="471"/>
      <c r="CN12" s="471"/>
      <c r="CO12" s="471"/>
      <c r="CP12" s="472"/>
      <c r="CQ12" s="470"/>
      <c r="CR12" s="471"/>
      <c r="CS12" s="471"/>
      <c r="CT12" s="471"/>
      <c r="CU12" s="471"/>
      <c r="CV12" s="471"/>
      <c r="CW12" s="471"/>
      <c r="CX12" s="471"/>
      <c r="CY12" s="471"/>
      <c r="CZ12" s="471"/>
      <c r="DA12" s="471"/>
      <c r="DB12" s="471"/>
      <c r="DC12" s="471"/>
      <c r="DD12" s="471"/>
      <c r="DE12" s="471"/>
      <c r="DF12" s="471"/>
      <c r="DG12" s="471"/>
      <c r="DH12" s="471"/>
      <c r="DI12" s="471"/>
      <c r="DJ12" s="472"/>
      <c r="DK12" s="98"/>
      <c r="DL12" s="98"/>
      <c r="DM12" s="98"/>
    </row>
    <row r="13" spans="1:117" s="72" customFormat="1" ht="12.75" x14ac:dyDescent="0.2">
      <c r="A13" s="433" t="s">
        <v>11</v>
      </c>
      <c r="B13" s="465"/>
      <c r="C13" s="465"/>
      <c r="D13" s="465"/>
      <c r="E13" s="466"/>
      <c r="F13" s="467" t="s">
        <v>522</v>
      </c>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9"/>
      <c r="BE13" s="470"/>
      <c r="BF13" s="471"/>
      <c r="BG13" s="471"/>
      <c r="BH13" s="471"/>
      <c r="BI13" s="471"/>
      <c r="BJ13" s="471"/>
      <c r="BK13" s="471"/>
      <c r="BL13" s="471"/>
      <c r="BM13" s="471"/>
      <c r="BN13" s="471"/>
      <c r="BO13" s="471"/>
      <c r="BP13" s="471"/>
      <c r="BQ13" s="471"/>
      <c r="BR13" s="471"/>
      <c r="BS13" s="471"/>
      <c r="BT13" s="471"/>
      <c r="BU13" s="471"/>
      <c r="BV13" s="471"/>
      <c r="BW13" s="472"/>
      <c r="BX13" s="470"/>
      <c r="BY13" s="471"/>
      <c r="BZ13" s="471"/>
      <c r="CA13" s="471"/>
      <c r="CB13" s="471"/>
      <c r="CC13" s="471"/>
      <c r="CD13" s="471"/>
      <c r="CE13" s="471"/>
      <c r="CF13" s="471"/>
      <c r="CG13" s="471"/>
      <c r="CH13" s="471"/>
      <c r="CI13" s="471"/>
      <c r="CJ13" s="471"/>
      <c r="CK13" s="471"/>
      <c r="CL13" s="471"/>
      <c r="CM13" s="471"/>
      <c r="CN13" s="471"/>
      <c r="CO13" s="471"/>
      <c r="CP13" s="472"/>
      <c r="CQ13" s="470">
        <f>CQ14</f>
        <v>0</v>
      </c>
      <c r="CR13" s="471"/>
      <c r="CS13" s="471"/>
      <c r="CT13" s="471"/>
      <c r="CU13" s="471"/>
      <c r="CV13" s="471"/>
      <c r="CW13" s="471"/>
      <c r="CX13" s="471"/>
      <c r="CY13" s="471"/>
      <c r="CZ13" s="471"/>
      <c r="DA13" s="471"/>
      <c r="DB13" s="471"/>
      <c r="DC13" s="471"/>
      <c r="DD13" s="471"/>
      <c r="DE13" s="471"/>
      <c r="DF13" s="471"/>
      <c r="DG13" s="471"/>
      <c r="DH13" s="471"/>
      <c r="DI13" s="471"/>
      <c r="DJ13" s="472"/>
      <c r="DK13" s="98">
        <f>DK14</f>
        <v>0</v>
      </c>
      <c r="DL13" s="98">
        <f>DL14</f>
        <v>0</v>
      </c>
      <c r="DM13" s="98">
        <f>DM14</f>
        <v>0</v>
      </c>
    </row>
    <row r="14" spans="1:117" s="72" customFormat="1" ht="15" hidden="1" customHeight="1" x14ac:dyDescent="0.2">
      <c r="A14" s="430" t="s">
        <v>393</v>
      </c>
      <c r="B14" s="456"/>
      <c r="C14" s="456"/>
      <c r="D14" s="456"/>
      <c r="E14" s="457"/>
      <c r="F14" s="458" t="s">
        <v>523</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5"/>
      <c r="BE14" s="459">
        <v>0</v>
      </c>
      <c r="BF14" s="460"/>
      <c r="BG14" s="460"/>
      <c r="BH14" s="460"/>
      <c r="BI14" s="460"/>
      <c r="BJ14" s="460"/>
      <c r="BK14" s="460"/>
      <c r="BL14" s="460"/>
      <c r="BM14" s="460"/>
      <c r="BN14" s="460"/>
      <c r="BO14" s="460"/>
      <c r="BP14" s="460"/>
      <c r="BQ14" s="460"/>
      <c r="BR14" s="460"/>
      <c r="BS14" s="460"/>
      <c r="BT14" s="460"/>
      <c r="BU14" s="460"/>
      <c r="BV14" s="460"/>
      <c r="BW14" s="461"/>
      <c r="BX14" s="459">
        <v>0</v>
      </c>
      <c r="BY14" s="460"/>
      <c r="BZ14" s="460"/>
      <c r="CA14" s="460"/>
      <c r="CB14" s="460"/>
      <c r="CC14" s="460"/>
      <c r="CD14" s="460"/>
      <c r="CE14" s="460"/>
      <c r="CF14" s="460"/>
      <c r="CG14" s="460"/>
      <c r="CH14" s="460"/>
      <c r="CI14" s="460"/>
      <c r="CJ14" s="460"/>
      <c r="CK14" s="460"/>
      <c r="CL14" s="460"/>
      <c r="CM14" s="460"/>
      <c r="CN14" s="460"/>
      <c r="CO14" s="460"/>
      <c r="CP14" s="461"/>
      <c r="CQ14" s="459">
        <f>BE14*BX14</f>
        <v>0</v>
      </c>
      <c r="CR14" s="460"/>
      <c r="CS14" s="460"/>
      <c r="CT14" s="460"/>
      <c r="CU14" s="460"/>
      <c r="CV14" s="460"/>
      <c r="CW14" s="460"/>
      <c r="CX14" s="460"/>
      <c r="CY14" s="460"/>
      <c r="CZ14" s="460"/>
      <c r="DA14" s="460"/>
      <c r="DB14" s="460"/>
      <c r="DC14" s="460"/>
      <c r="DD14" s="460"/>
      <c r="DE14" s="460"/>
      <c r="DF14" s="460"/>
      <c r="DG14" s="460"/>
      <c r="DH14" s="460"/>
      <c r="DI14" s="460"/>
      <c r="DJ14" s="461"/>
      <c r="DK14" s="88">
        <v>0</v>
      </c>
      <c r="DL14" s="88">
        <v>0</v>
      </c>
      <c r="DM14" s="88">
        <f>CQ14-DK14-DL14</f>
        <v>0</v>
      </c>
    </row>
    <row r="15" spans="1:117" s="72" customFormat="1" ht="15" hidden="1" customHeight="1" x14ac:dyDescent="0.2">
      <c r="A15" s="430" t="s">
        <v>409</v>
      </c>
      <c r="B15" s="456"/>
      <c r="C15" s="456"/>
      <c r="D15" s="456"/>
      <c r="E15" s="457"/>
      <c r="F15" s="458"/>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5"/>
      <c r="BE15" s="473"/>
      <c r="BF15" s="474"/>
      <c r="BG15" s="474"/>
      <c r="BH15" s="474"/>
      <c r="BI15" s="474"/>
      <c r="BJ15" s="474"/>
      <c r="BK15" s="474"/>
      <c r="BL15" s="474"/>
      <c r="BM15" s="474"/>
      <c r="BN15" s="474"/>
      <c r="BO15" s="474"/>
      <c r="BP15" s="474"/>
      <c r="BQ15" s="474"/>
      <c r="BR15" s="474"/>
      <c r="BS15" s="474"/>
      <c r="BT15" s="474"/>
      <c r="BU15" s="474"/>
      <c r="BV15" s="474"/>
      <c r="BW15" s="475"/>
      <c r="BX15" s="459"/>
      <c r="BY15" s="460"/>
      <c r="BZ15" s="460"/>
      <c r="CA15" s="460"/>
      <c r="CB15" s="460"/>
      <c r="CC15" s="460"/>
      <c r="CD15" s="460"/>
      <c r="CE15" s="460"/>
      <c r="CF15" s="460"/>
      <c r="CG15" s="460"/>
      <c r="CH15" s="460"/>
      <c r="CI15" s="460"/>
      <c r="CJ15" s="460"/>
      <c r="CK15" s="460"/>
      <c r="CL15" s="460"/>
      <c r="CM15" s="460"/>
      <c r="CN15" s="460"/>
      <c r="CO15" s="460"/>
      <c r="CP15" s="461"/>
      <c r="CQ15" s="459"/>
      <c r="CR15" s="460"/>
      <c r="CS15" s="460"/>
      <c r="CT15" s="460"/>
      <c r="CU15" s="460"/>
      <c r="CV15" s="460"/>
      <c r="CW15" s="460"/>
      <c r="CX15" s="460"/>
      <c r="CY15" s="460"/>
      <c r="CZ15" s="460"/>
      <c r="DA15" s="460"/>
      <c r="DB15" s="460"/>
      <c r="DC15" s="460"/>
      <c r="DD15" s="460"/>
      <c r="DE15" s="460"/>
      <c r="DF15" s="460"/>
      <c r="DG15" s="460"/>
      <c r="DH15" s="460"/>
      <c r="DI15" s="460"/>
      <c r="DJ15" s="461"/>
      <c r="DK15" s="88"/>
      <c r="DL15" s="88"/>
      <c r="DM15" s="88"/>
    </row>
    <row r="16" spans="1:117" s="72" customFormat="1" ht="15" customHeight="1" x14ac:dyDescent="0.2">
      <c r="A16" s="433" t="s">
        <v>12</v>
      </c>
      <c r="B16" s="465"/>
      <c r="C16" s="465"/>
      <c r="D16" s="465"/>
      <c r="E16" s="466"/>
      <c r="F16" s="467" t="s">
        <v>524</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9"/>
      <c r="BE16" s="480"/>
      <c r="BF16" s="481"/>
      <c r="BG16" s="481"/>
      <c r="BH16" s="481"/>
      <c r="BI16" s="481"/>
      <c r="BJ16" s="481"/>
      <c r="BK16" s="481"/>
      <c r="BL16" s="481"/>
      <c r="BM16" s="481"/>
      <c r="BN16" s="481"/>
      <c r="BO16" s="481"/>
      <c r="BP16" s="481"/>
      <c r="BQ16" s="481"/>
      <c r="BR16" s="481"/>
      <c r="BS16" s="481"/>
      <c r="BT16" s="481"/>
      <c r="BU16" s="481"/>
      <c r="BV16" s="481"/>
      <c r="BW16" s="482"/>
      <c r="BX16" s="470"/>
      <c r="BY16" s="471"/>
      <c r="BZ16" s="471"/>
      <c r="CA16" s="471"/>
      <c r="CB16" s="471"/>
      <c r="CC16" s="471"/>
      <c r="CD16" s="471"/>
      <c r="CE16" s="471"/>
      <c r="CF16" s="471"/>
      <c r="CG16" s="471"/>
      <c r="CH16" s="471"/>
      <c r="CI16" s="471"/>
      <c r="CJ16" s="471"/>
      <c r="CK16" s="471"/>
      <c r="CL16" s="471"/>
      <c r="CM16" s="471"/>
      <c r="CN16" s="471"/>
      <c r="CO16" s="471"/>
      <c r="CP16" s="472"/>
      <c r="CQ16" s="470">
        <f>CQ17</f>
        <v>0</v>
      </c>
      <c r="CR16" s="471"/>
      <c r="CS16" s="471"/>
      <c r="CT16" s="471"/>
      <c r="CU16" s="471"/>
      <c r="CV16" s="471"/>
      <c r="CW16" s="471"/>
      <c r="CX16" s="471"/>
      <c r="CY16" s="471"/>
      <c r="CZ16" s="471"/>
      <c r="DA16" s="471"/>
      <c r="DB16" s="471"/>
      <c r="DC16" s="471"/>
      <c r="DD16" s="471"/>
      <c r="DE16" s="471"/>
      <c r="DF16" s="471"/>
      <c r="DG16" s="471"/>
      <c r="DH16" s="471"/>
      <c r="DI16" s="471"/>
      <c r="DJ16" s="472"/>
      <c r="DK16" s="98">
        <f>DK17</f>
        <v>0</v>
      </c>
      <c r="DL16" s="98">
        <f t="shared" ref="DL16:DM16" si="0">DL17</f>
        <v>0</v>
      </c>
      <c r="DM16" s="98">
        <f t="shared" si="0"/>
        <v>0</v>
      </c>
    </row>
    <row r="17" spans="1:117" s="72" customFormat="1" ht="15" hidden="1" customHeight="1" x14ac:dyDescent="0.2">
      <c r="A17" s="430"/>
      <c r="B17" s="456"/>
      <c r="C17" s="456"/>
      <c r="D17" s="456"/>
      <c r="E17" s="457"/>
      <c r="F17" s="458"/>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5"/>
      <c r="BE17" s="473"/>
      <c r="BF17" s="474"/>
      <c r="BG17" s="474"/>
      <c r="BH17" s="474"/>
      <c r="BI17" s="474"/>
      <c r="BJ17" s="474"/>
      <c r="BK17" s="474"/>
      <c r="BL17" s="474"/>
      <c r="BM17" s="474"/>
      <c r="BN17" s="474"/>
      <c r="BO17" s="474"/>
      <c r="BP17" s="474"/>
      <c r="BQ17" s="474"/>
      <c r="BR17" s="474"/>
      <c r="BS17" s="474"/>
      <c r="BT17" s="474"/>
      <c r="BU17" s="474"/>
      <c r="BV17" s="474"/>
      <c r="BW17" s="475"/>
      <c r="BX17" s="459"/>
      <c r="BY17" s="460"/>
      <c r="BZ17" s="460"/>
      <c r="CA17" s="460"/>
      <c r="CB17" s="460"/>
      <c r="CC17" s="460"/>
      <c r="CD17" s="460"/>
      <c r="CE17" s="460"/>
      <c r="CF17" s="460"/>
      <c r="CG17" s="460"/>
      <c r="CH17" s="460"/>
      <c r="CI17" s="460"/>
      <c r="CJ17" s="460"/>
      <c r="CK17" s="460"/>
      <c r="CL17" s="460"/>
      <c r="CM17" s="460"/>
      <c r="CN17" s="460"/>
      <c r="CO17" s="460"/>
      <c r="CP17" s="461"/>
      <c r="CQ17" s="459"/>
      <c r="CR17" s="460"/>
      <c r="CS17" s="460"/>
      <c r="CT17" s="460"/>
      <c r="CU17" s="460"/>
      <c r="CV17" s="460"/>
      <c r="CW17" s="460"/>
      <c r="CX17" s="460"/>
      <c r="CY17" s="460"/>
      <c r="CZ17" s="460"/>
      <c r="DA17" s="460"/>
      <c r="DB17" s="460"/>
      <c r="DC17" s="460"/>
      <c r="DD17" s="460"/>
      <c r="DE17" s="460"/>
      <c r="DF17" s="460"/>
      <c r="DG17" s="460"/>
      <c r="DH17" s="460"/>
      <c r="DI17" s="460"/>
      <c r="DJ17" s="461"/>
      <c r="DK17" s="88"/>
      <c r="DL17" s="88"/>
      <c r="DM17" s="88"/>
    </row>
    <row r="18" spans="1:117" s="72" customFormat="1" ht="15" hidden="1" customHeight="1" x14ac:dyDescent="0.2">
      <c r="A18" s="430" t="s">
        <v>409</v>
      </c>
      <c r="B18" s="456"/>
      <c r="C18" s="456"/>
      <c r="D18" s="456"/>
      <c r="E18" s="457"/>
      <c r="F18" s="458"/>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5"/>
      <c r="BE18" s="473"/>
      <c r="BF18" s="474"/>
      <c r="BG18" s="474"/>
      <c r="BH18" s="474"/>
      <c r="BI18" s="474"/>
      <c r="BJ18" s="474"/>
      <c r="BK18" s="474"/>
      <c r="BL18" s="474"/>
      <c r="BM18" s="474"/>
      <c r="BN18" s="474"/>
      <c r="BO18" s="474"/>
      <c r="BP18" s="474"/>
      <c r="BQ18" s="474"/>
      <c r="BR18" s="474"/>
      <c r="BS18" s="474"/>
      <c r="BT18" s="474"/>
      <c r="BU18" s="474"/>
      <c r="BV18" s="474"/>
      <c r="BW18" s="475"/>
      <c r="BX18" s="459"/>
      <c r="BY18" s="460"/>
      <c r="BZ18" s="460"/>
      <c r="CA18" s="460"/>
      <c r="CB18" s="460"/>
      <c r="CC18" s="460"/>
      <c r="CD18" s="460"/>
      <c r="CE18" s="460"/>
      <c r="CF18" s="460"/>
      <c r="CG18" s="460"/>
      <c r="CH18" s="460"/>
      <c r="CI18" s="460"/>
      <c r="CJ18" s="460"/>
      <c r="CK18" s="460"/>
      <c r="CL18" s="460"/>
      <c r="CM18" s="460"/>
      <c r="CN18" s="460"/>
      <c r="CO18" s="460"/>
      <c r="CP18" s="461"/>
      <c r="CQ18" s="459"/>
      <c r="CR18" s="460"/>
      <c r="CS18" s="460"/>
      <c r="CT18" s="460"/>
      <c r="CU18" s="460"/>
      <c r="CV18" s="460"/>
      <c r="CW18" s="460"/>
      <c r="CX18" s="460"/>
      <c r="CY18" s="460"/>
      <c r="CZ18" s="460"/>
      <c r="DA18" s="460"/>
      <c r="DB18" s="460"/>
      <c r="DC18" s="460"/>
      <c r="DD18" s="460"/>
      <c r="DE18" s="460"/>
      <c r="DF18" s="460"/>
      <c r="DG18" s="460"/>
      <c r="DH18" s="460"/>
      <c r="DI18" s="460"/>
      <c r="DJ18" s="461"/>
      <c r="DK18" s="88"/>
      <c r="DL18" s="88"/>
      <c r="DM18" s="88"/>
    </row>
    <row r="19" spans="1:117" s="72" customFormat="1" ht="15" customHeight="1" x14ac:dyDescent="0.2">
      <c r="A19" s="433" t="s">
        <v>13</v>
      </c>
      <c r="B19" s="465"/>
      <c r="C19" s="465"/>
      <c r="D19" s="465"/>
      <c r="E19" s="466"/>
      <c r="F19" s="467" t="s">
        <v>525</v>
      </c>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9"/>
      <c r="BE19" s="480"/>
      <c r="BF19" s="481"/>
      <c r="BG19" s="481"/>
      <c r="BH19" s="481"/>
      <c r="BI19" s="481"/>
      <c r="BJ19" s="481"/>
      <c r="BK19" s="481"/>
      <c r="BL19" s="481"/>
      <c r="BM19" s="481"/>
      <c r="BN19" s="481"/>
      <c r="BO19" s="481"/>
      <c r="BP19" s="481"/>
      <c r="BQ19" s="481"/>
      <c r="BR19" s="481"/>
      <c r="BS19" s="481"/>
      <c r="BT19" s="481"/>
      <c r="BU19" s="481"/>
      <c r="BV19" s="481"/>
      <c r="BW19" s="482"/>
      <c r="BX19" s="470"/>
      <c r="BY19" s="471"/>
      <c r="BZ19" s="471"/>
      <c r="CA19" s="471"/>
      <c r="CB19" s="471"/>
      <c r="CC19" s="471"/>
      <c r="CD19" s="471"/>
      <c r="CE19" s="471"/>
      <c r="CF19" s="471"/>
      <c r="CG19" s="471"/>
      <c r="CH19" s="471"/>
      <c r="CI19" s="471"/>
      <c r="CJ19" s="471"/>
      <c r="CK19" s="471"/>
      <c r="CL19" s="471"/>
      <c r="CM19" s="471"/>
      <c r="CN19" s="471"/>
      <c r="CO19" s="471"/>
      <c r="CP19" s="472"/>
      <c r="CQ19" s="470">
        <v>0</v>
      </c>
      <c r="CR19" s="471"/>
      <c r="CS19" s="471"/>
      <c r="CT19" s="471"/>
      <c r="CU19" s="471"/>
      <c r="CV19" s="471"/>
      <c r="CW19" s="471"/>
      <c r="CX19" s="471"/>
      <c r="CY19" s="471"/>
      <c r="CZ19" s="471"/>
      <c r="DA19" s="471"/>
      <c r="DB19" s="471"/>
      <c r="DC19" s="471"/>
      <c r="DD19" s="471"/>
      <c r="DE19" s="471"/>
      <c r="DF19" s="471"/>
      <c r="DG19" s="471"/>
      <c r="DH19" s="471"/>
      <c r="DI19" s="471"/>
      <c r="DJ19" s="472"/>
      <c r="DK19" s="98">
        <v>0</v>
      </c>
      <c r="DL19" s="98">
        <v>0</v>
      </c>
      <c r="DM19" s="98">
        <v>0</v>
      </c>
    </row>
    <row r="20" spans="1:117" s="72" customFormat="1" ht="15" hidden="1" customHeight="1" x14ac:dyDescent="0.2">
      <c r="A20" s="430" t="s">
        <v>317</v>
      </c>
      <c r="B20" s="456"/>
      <c r="C20" s="456"/>
      <c r="D20" s="456"/>
      <c r="E20" s="457"/>
      <c r="F20" s="458"/>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5"/>
      <c r="BE20" s="473"/>
      <c r="BF20" s="474"/>
      <c r="BG20" s="474"/>
      <c r="BH20" s="474"/>
      <c r="BI20" s="474"/>
      <c r="BJ20" s="474"/>
      <c r="BK20" s="474"/>
      <c r="BL20" s="474"/>
      <c r="BM20" s="474"/>
      <c r="BN20" s="474"/>
      <c r="BO20" s="474"/>
      <c r="BP20" s="474"/>
      <c r="BQ20" s="474"/>
      <c r="BR20" s="474"/>
      <c r="BS20" s="474"/>
      <c r="BT20" s="474"/>
      <c r="BU20" s="474"/>
      <c r="BV20" s="474"/>
      <c r="BW20" s="475"/>
      <c r="BX20" s="459"/>
      <c r="BY20" s="460"/>
      <c r="BZ20" s="460"/>
      <c r="CA20" s="460"/>
      <c r="CB20" s="460"/>
      <c r="CC20" s="460"/>
      <c r="CD20" s="460"/>
      <c r="CE20" s="460"/>
      <c r="CF20" s="460"/>
      <c r="CG20" s="460"/>
      <c r="CH20" s="460"/>
      <c r="CI20" s="460"/>
      <c r="CJ20" s="460"/>
      <c r="CK20" s="460"/>
      <c r="CL20" s="460"/>
      <c r="CM20" s="460"/>
      <c r="CN20" s="460"/>
      <c r="CO20" s="460"/>
      <c r="CP20" s="461"/>
      <c r="CQ20" s="459"/>
      <c r="CR20" s="460"/>
      <c r="CS20" s="460"/>
      <c r="CT20" s="460"/>
      <c r="CU20" s="460"/>
      <c r="CV20" s="460"/>
      <c r="CW20" s="460"/>
      <c r="CX20" s="460"/>
      <c r="CY20" s="460"/>
      <c r="CZ20" s="460"/>
      <c r="DA20" s="460"/>
      <c r="DB20" s="460"/>
      <c r="DC20" s="460"/>
      <c r="DD20" s="460"/>
      <c r="DE20" s="460"/>
      <c r="DF20" s="460"/>
      <c r="DG20" s="460"/>
      <c r="DH20" s="460"/>
      <c r="DI20" s="460"/>
      <c r="DJ20" s="461"/>
      <c r="DK20" s="88"/>
      <c r="DL20" s="88"/>
      <c r="DM20" s="88"/>
    </row>
    <row r="21" spans="1:117" s="72" customFormat="1" ht="15" hidden="1" customHeight="1" x14ac:dyDescent="0.2">
      <c r="A21" s="430" t="s">
        <v>409</v>
      </c>
      <c r="B21" s="456"/>
      <c r="C21" s="456"/>
      <c r="D21" s="456"/>
      <c r="E21" s="457"/>
      <c r="F21" s="458"/>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5"/>
      <c r="BE21" s="473"/>
      <c r="BF21" s="474"/>
      <c r="BG21" s="474"/>
      <c r="BH21" s="474"/>
      <c r="BI21" s="474"/>
      <c r="BJ21" s="474"/>
      <c r="BK21" s="474"/>
      <c r="BL21" s="474"/>
      <c r="BM21" s="474"/>
      <c r="BN21" s="474"/>
      <c r="BO21" s="474"/>
      <c r="BP21" s="474"/>
      <c r="BQ21" s="474"/>
      <c r="BR21" s="474"/>
      <c r="BS21" s="474"/>
      <c r="BT21" s="474"/>
      <c r="BU21" s="474"/>
      <c r="BV21" s="474"/>
      <c r="BW21" s="475"/>
      <c r="BX21" s="459"/>
      <c r="BY21" s="460"/>
      <c r="BZ21" s="460"/>
      <c r="CA21" s="460"/>
      <c r="CB21" s="460"/>
      <c r="CC21" s="460"/>
      <c r="CD21" s="460"/>
      <c r="CE21" s="460"/>
      <c r="CF21" s="460"/>
      <c r="CG21" s="460"/>
      <c r="CH21" s="460"/>
      <c r="CI21" s="460"/>
      <c r="CJ21" s="460"/>
      <c r="CK21" s="460"/>
      <c r="CL21" s="460"/>
      <c r="CM21" s="460"/>
      <c r="CN21" s="460"/>
      <c r="CO21" s="460"/>
      <c r="CP21" s="461"/>
      <c r="CQ21" s="459"/>
      <c r="CR21" s="460"/>
      <c r="CS21" s="460"/>
      <c r="CT21" s="460"/>
      <c r="CU21" s="460"/>
      <c r="CV21" s="460"/>
      <c r="CW21" s="460"/>
      <c r="CX21" s="460"/>
      <c r="CY21" s="460"/>
      <c r="CZ21" s="460"/>
      <c r="DA21" s="460"/>
      <c r="DB21" s="460"/>
      <c r="DC21" s="460"/>
      <c r="DD21" s="460"/>
      <c r="DE21" s="460"/>
      <c r="DF21" s="460"/>
      <c r="DG21" s="460"/>
      <c r="DH21" s="460"/>
      <c r="DI21" s="460"/>
      <c r="DJ21" s="461"/>
      <c r="DK21" s="88"/>
      <c r="DL21" s="88"/>
      <c r="DM21" s="88"/>
    </row>
    <row r="22" spans="1:117" s="72" customFormat="1" ht="15" customHeight="1" x14ac:dyDescent="0.2">
      <c r="A22" s="433" t="s">
        <v>14</v>
      </c>
      <c r="B22" s="465"/>
      <c r="C22" s="465"/>
      <c r="D22" s="465"/>
      <c r="E22" s="466"/>
      <c r="F22" s="467" t="s">
        <v>526</v>
      </c>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9"/>
      <c r="BE22" s="480"/>
      <c r="BF22" s="481"/>
      <c r="BG22" s="481"/>
      <c r="BH22" s="481"/>
      <c r="BI22" s="481"/>
      <c r="BJ22" s="481"/>
      <c r="BK22" s="481"/>
      <c r="BL22" s="481"/>
      <c r="BM22" s="481"/>
      <c r="BN22" s="481"/>
      <c r="BO22" s="481"/>
      <c r="BP22" s="481"/>
      <c r="BQ22" s="481"/>
      <c r="BR22" s="481"/>
      <c r="BS22" s="481"/>
      <c r="BT22" s="481"/>
      <c r="BU22" s="481"/>
      <c r="BV22" s="481"/>
      <c r="BW22" s="482"/>
      <c r="BX22" s="470"/>
      <c r="BY22" s="471"/>
      <c r="BZ22" s="471"/>
      <c r="CA22" s="471"/>
      <c r="CB22" s="471"/>
      <c r="CC22" s="471"/>
      <c r="CD22" s="471"/>
      <c r="CE22" s="471"/>
      <c r="CF22" s="471"/>
      <c r="CG22" s="471"/>
      <c r="CH22" s="471"/>
      <c r="CI22" s="471"/>
      <c r="CJ22" s="471"/>
      <c r="CK22" s="471"/>
      <c r="CL22" s="471"/>
      <c r="CM22" s="471"/>
      <c r="CN22" s="471"/>
      <c r="CO22" s="471"/>
      <c r="CP22" s="472"/>
      <c r="CQ22" s="470">
        <f>SUM(CQ23:DJ29)</f>
        <v>135000</v>
      </c>
      <c r="CR22" s="471"/>
      <c r="CS22" s="471"/>
      <c r="CT22" s="471"/>
      <c r="CU22" s="471"/>
      <c r="CV22" s="471"/>
      <c r="CW22" s="471"/>
      <c r="CX22" s="471"/>
      <c r="CY22" s="471"/>
      <c r="CZ22" s="471"/>
      <c r="DA22" s="471"/>
      <c r="DB22" s="471"/>
      <c r="DC22" s="471"/>
      <c r="DD22" s="471"/>
      <c r="DE22" s="471"/>
      <c r="DF22" s="471"/>
      <c r="DG22" s="471"/>
      <c r="DH22" s="471"/>
      <c r="DI22" s="471"/>
      <c r="DJ22" s="472"/>
      <c r="DK22" s="98">
        <f>SUM(DK23:DK29)</f>
        <v>0</v>
      </c>
      <c r="DL22" s="98">
        <f>SUM(DL23:DL29)</f>
        <v>0</v>
      </c>
      <c r="DM22" s="98">
        <f>SUM(DM23:DM29)</f>
        <v>135000</v>
      </c>
    </row>
    <row r="23" spans="1:117" s="72" customFormat="1" ht="27.75" customHeight="1" x14ac:dyDescent="0.2">
      <c r="A23" s="430" t="s">
        <v>527</v>
      </c>
      <c r="B23" s="456"/>
      <c r="C23" s="456"/>
      <c r="D23" s="456"/>
      <c r="E23" s="457"/>
      <c r="F23" s="458" t="s">
        <v>528</v>
      </c>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5"/>
      <c r="BE23" s="473">
        <v>40</v>
      </c>
      <c r="BF23" s="474"/>
      <c r="BG23" s="474"/>
      <c r="BH23" s="474"/>
      <c r="BI23" s="474"/>
      <c r="BJ23" s="474"/>
      <c r="BK23" s="474"/>
      <c r="BL23" s="474"/>
      <c r="BM23" s="474"/>
      <c r="BN23" s="474"/>
      <c r="BO23" s="474"/>
      <c r="BP23" s="474"/>
      <c r="BQ23" s="474"/>
      <c r="BR23" s="474"/>
      <c r="BS23" s="474"/>
      <c r="BT23" s="474"/>
      <c r="BU23" s="474"/>
      <c r="BV23" s="474"/>
      <c r="BW23" s="475"/>
      <c r="BX23" s="459">
        <v>500</v>
      </c>
      <c r="BY23" s="460"/>
      <c r="BZ23" s="460"/>
      <c r="CA23" s="460"/>
      <c r="CB23" s="460"/>
      <c r="CC23" s="460"/>
      <c r="CD23" s="460"/>
      <c r="CE23" s="460"/>
      <c r="CF23" s="460"/>
      <c r="CG23" s="460"/>
      <c r="CH23" s="460"/>
      <c r="CI23" s="460"/>
      <c r="CJ23" s="460"/>
      <c r="CK23" s="460"/>
      <c r="CL23" s="460"/>
      <c r="CM23" s="460"/>
      <c r="CN23" s="460"/>
      <c r="CO23" s="460"/>
      <c r="CP23" s="461"/>
      <c r="CQ23" s="459">
        <f>BE23*BX23</f>
        <v>20000</v>
      </c>
      <c r="CR23" s="460"/>
      <c r="CS23" s="460"/>
      <c r="CT23" s="460"/>
      <c r="CU23" s="460"/>
      <c r="CV23" s="460"/>
      <c r="CW23" s="460"/>
      <c r="CX23" s="460"/>
      <c r="CY23" s="460"/>
      <c r="CZ23" s="460"/>
      <c r="DA23" s="460"/>
      <c r="DB23" s="460"/>
      <c r="DC23" s="460"/>
      <c r="DD23" s="460"/>
      <c r="DE23" s="460"/>
      <c r="DF23" s="460"/>
      <c r="DG23" s="460"/>
      <c r="DH23" s="460"/>
      <c r="DI23" s="460"/>
      <c r="DJ23" s="461"/>
      <c r="DK23" s="88">
        <v>0</v>
      </c>
      <c r="DL23" s="88">
        <v>0</v>
      </c>
      <c r="DM23" s="88">
        <v>20000</v>
      </c>
    </row>
    <row r="24" spans="1:117" s="72" customFormat="1" ht="27.75" customHeight="1" x14ac:dyDescent="0.2">
      <c r="A24" s="430" t="s">
        <v>529</v>
      </c>
      <c r="B24" s="456"/>
      <c r="C24" s="456"/>
      <c r="D24" s="456"/>
      <c r="E24" s="457"/>
      <c r="F24" s="458" t="s">
        <v>531</v>
      </c>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5"/>
      <c r="BE24" s="473">
        <v>25</v>
      </c>
      <c r="BF24" s="474"/>
      <c r="BG24" s="474"/>
      <c r="BH24" s="474"/>
      <c r="BI24" s="474"/>
      <c r="BJ24" s="474"/>
      <c r="BK24" s="474"/>
      <c r="BL24" s="474"/>
      <c r="BM24" s="474"/>
      <c r="BN24" s="474"/>
      <c r="BO24" s="474"/>
      <c r="BP24" s="474"/>
      <c r="BQ24" s="474"/>
      <c r="BR24" s="474"/>
      <c r="BS24" s="474"/>
      <c r="BT24" s="474"/>
      <c r="BU24" s="474"/>
      <c r="BV24" s="474"/>
      <c r="BW24" s="475"/>
      <c r="BX24" s="459">
        <v>200</v>
      </c>
      <c r="BY24" s="460"/>
      <c r="BZ24" s="460"/>
      <c r="CA24" s="460"/>
      <c r="CB24" s="460"/>
      <c r="CC24" s="460"/>
      <c r="CD24" s="460"/>
      <c r="CE24" s="460"/>
      <c r="CF24" s="460"/>
      <c r="CG24" s="460"/>
      <c r="CH24" s="460"/>
      <c r="CI24" s="460"/>
      <c r="CJ24" s="460"/>
      <c r="CK24" s="460"/>
      <c r="CL24" s="460"/>
      <c r="CM24" s="460"/>
      <c r="CN24" s="460"/>
      <c r="CO24" s="460"/>
      <c r="CP24" s="461"/>
      <c r="CQ24" s="459">
        <f>BE24*BX24</f>
        <v>5000</v>
      </c>
      <c r="CR24" s="460"/>
      <c r="CS24" s="460"/>
      <c r="CT24" s="460"/>
      <c r="CU24" s="460"/>
      <c r="CV24" s="460"/>
      <c r="CW24" s="460"/>
      <c r="CX24" s="460"/>
      <c r="CY24" s="460"/>
      <c r="CZ24" s="460"/>
      <c r="DA24" s="460"/>
      <c r="DB24" s="460"/>
      <c r="DC24" s="460"/>
      <c r="DD24" s="460"/>
      <c r="DE24" s="460"/>
      <c r="DF24" s="460"/>
      <c r="DG24" s="460"/>
      <c r="DH24" s="460"/>
      <c r="DI24" s="460"/>
      <c r="DJ24" s="461"/>
      <c r="DK24" s="88">
        <v>0</v>
      </c>
      <c r="DL24" s="88">
        <v>0</v>
      </c>
      <c r="DM24" s="88">
        <v>5000</v>
      </c>
    </row>
    <row r="25" spans="1:117" s="72" customFormat="1" ht="12.75" customHeight="1" x14ac:dyDescent="0.2">
      <c r="A25" s="430" t="s">
        <v>530</v>
      </c>
      <c r="B25" s="456"/>
      <c r="C25" s="456"/>
      <c r="D25" s="456"/>
      <c r="E25" s="457"/>
      <c r="F25" s="458" t="s">
        <v>533</v>
      </c>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5"/>
      <c r="BE25" s="473">
        <v>140</v>
      </c>
      <c r="BF25" s="474"/>
      <c r="BG25" s="474"/>
      <c r="BH25" s="474"/>
      <c r="BI25" s="474"/>
      <c r="BJ25" s="474"/>
      <c r="BK25" s="474"/>
      <c r="BL25" s="474"/>
      <c r="BM25" s="474"/>
      <c r="BN25" s="474"/>
      <c r="BO25" s="474"/>
      <c r="BP25" s="474"/>
      <c r="BQ25" s="474"/>
      <c r="BR25" s="474"/>
      <c r="BS25" s="474"/>
      <c r="BT25" s="474"/>
      <c r="BU25" s="474"/>
      <c r="BV25" s="474"/>
      <c r="BW25" s="475"/>
      <c r="BX25" s="459">
        <v>250</v>
      </c>
      <c r="BY25" s="460"/>
      <c r="BZ25" s="460"/>
      <c r="CA25" s="460"/>
      <c r="CB25" s="460"/>
      <c r="CC25" s="460"/>
      <c r="CD25" s="460"/>
      <c r="CE25" s="460"/>
      <c r="CF25" s="460"/>
      <c r="CG25" s="460"/>
      <c r="CH25" s="460"/>
      <c r="CI25" s="460"/>
      <c r="CJ25" s="460"/>
      <c r="CK25" s="460"/>
      <c r="CL25" s="460"/>
      <c r="CM25" s="460"/>
      <c r="CN25" s="460"/>
      <c r="CO25" s="460"/>
      <c r="CP25" s="461"/>
      <c r="CQ25" s="459">
        <f t="shared" ref="CQ25:CQ26" si="1">BE25*BX25</f>
        <v>35000</v>
      </c>
      <c r="CR25" s="460"/>
      <c r="CS25" s="460"/>
      <c r="CT25" s="460"/>
      <c r="CU25" s="460"/>
      <c r="CV25" s="460"/>
      <c r="CW25" s="460"/>
      <c r="CX25" s="460"/>
      <c r="CY25" s="460"/>
      <c r="CZ25" s="460"/>
      <c r="DA25" s="460"/>
      <c r="DB25" s="460"/>
      <c r="DC25" s="460"/>
      <c r="DD25" s="460"/>
      <c r="DE25" s="460"/>
      <c r="DF25" s="460"/>
      <c r="DG25" s="460"/>
      <c r="DH25" s="460"/>
      <c r="DI25" s="460"/>
      <c r="DJ25" s="461"/>
      <c r="DK25" s="88">
        <v>0</v>
      </c>
      <c r="DL25" s="88">
        <v>0</v>
      </c>
      <c r="DM25" s="88">
        <v>35000</v>
      </c>
    </row>
    <row r="26" spans="1:117" s="72" customFormat="1" ht="12.75" customHeight="1" x14ac:dyDescent="0.2">
      <c r="A26" s="430" t="s">
        <v>532</v>
      </c>
      <c r="B26" s="456"/>
      <c r="C26" s="456"/>
      <c r="D26" s="456"/>
      <c r="E26" s="457"/>
      <c r="F26" s="458" t="s">
        <v>538</v>
      </c>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5"/>
      <c r="BE26" s="473">
        <v>320</v>
      </c>
      <c r="BF26" s="474"/>
      <c r="BG26" s="474"/>
      <c r="BH26" s="474"/>
      <c r="BI26" s="474"/>
      <c r="BJ26" s="474"/>
      <c r="BK26" s="474"/>
      <c r="BL26" s="474"/>
      <c r="BM26" s="474"/>
      <c r="BN26" s="474"/>
      <c r="BO26" s="474"/>
      <c r="BP26" s="474"/>
      <c r="BQ26" s="474"/>
      <c r="BR26" s="474"/>
      <c r="BS26" s="474"/>
      <c r="BT26" s="474"/>
      <c r="BU26" s="474"/>
      <c r="BV26" s="474"/>
      <c r="BW26" s="475"/>
      <c r="BX26" s="459">
        <v>125</v>
      </c>
      <c r="BY26" s="460"/>
      <c r="BZ26" s="460"/>
      <c r="CA26" s="460"/>
      <c r="CB26" s="460"/>
      <c r="CC26" s="460"/>
      <c r="CD26" s="460"/>
      <c r="CE26" s="460"/>
      <c r="CF26" s="460"/>
      <c r="CG26" s="460"/>
      <c r="CH26" s="460"/>
      <c r="CI26" s="460"/>
      <c r="CJ26" s="460"/>
      <c r="CK26" s="460"/>
      <c r="CL26" s="460"/>
      <c r="CM26" s="460"/>
      <c r="CN26" s="460"/>
      <c r="CO26" s="460"/>
      <c r="CP26" s="461"/>
      <c r="CQ26" s="459">
        <f t="shared" si="1"/>
        <v>40000</v>
      </c>
      <c r="CR26" s="460"/>
      <c r="CS26" s="460"/>
      <c r="CT26" s="460"/>
      <c r="CU26" s="460"/>
      <c r="CV26" s="460"/>
      <c r="CW26" s="460"/>
      <c r="CX26" s="460"/>
      <c r="CY26" s="460"/>
      <c r="CZ26" s="460"/>
      <c r="DA26" s="460"/>
      <c r="DB26" s="460"/>
      <c r="DC26" s="460"/>
      <c r="DD26" s="460"/>
      <c r="DE26" s="460"/>
      <c r="DF26" s="460"/>
      <c r="DG26" s="460"/>
      <c r="DH26" s="460"/>
      <c r="DI26" s="460"/>
      <c r="DJ26" s="461"/>
      <c r="DK26" s="88">
        <v>0</v>
      </c>
      <c r="DL26" s="88">
        <v>0</v>
      </c>
      <c r="DM26" s="88">
        <v>40000</v>
      </c>
    </row>
    <row r="27" spans="1:117" s="72" customFormat="1" ht="12.75" customHeight="1" x14ac:dyDescent="0.2">
      <c r="A27" s="430" t="s">
        <v>534</v>
      </c>
      <c r="B27" s="456"/>
      <c r="C27" s="456"/>
      <c r="D27" s="456"/>
      <c r="E27" s="457"/>
      <c r="F27" s="458" t="s">
        <v>539</v>
      </c>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5"/>
      <c r="BE27" s="473">
        <v>700</v>
      </c>
      <c r="BF27" s="474"/>
      <c r="BG27" s="474"/>
      <c r="BH27" s="474"/>
      <c r="BI27" s="474"/>
      <c r="BJ27" s="474"/>
      <c r="BK27" s="474"/>
      <c r="BL27" s="474"/>
      <c r="BM27" s="474"/>
      <c r="BN27" s="474"/>
      <c r="BO27" s="474"/>
      <c r="BP27" s="474"/>
      <c r="BQ27" s="474"/>
      <c r="BR27" s="474"/>
      <c r="BS27" s="474"/>
      <c r="BT27" s="474"/>
      <c r="BU27" s="474"/>
      <c r="BV27" s="474"/>
      <c r="BW27" s="475"/>
      <c r="BX27" s="459">
        <v>50</v>
      </c>
      <c r="BY27" s="460"/>
      <c r="BZ27" s="460"/>
      <c r="CA27" s="460"/>
      <c r="CB27" s="460"/>
      <c r="CC27" s="460"/>
      <c r="CD27" s="460"/>
      <c r="CE27" s="460"/>
      <c r="CF27" s="460"/>
      <c r="CG27" s="460"/>
      <c r="CH27" s="460"/>
      <c r="CI27" s="460"/>
      <c r="CJ27" s="460"/>
      <c r="CK27" s="460"/>
      <c r="CL27" s="460"/>
      <c r="CM27" s="460"/>
      <c r="CN27" s="460"/>
      <c r="CO27" s="460"/>
      <c r="CP27" s="461"/>
      <c r="CQ27" s="459">
        <f>BE27*BX27</f>
        <v>35000</v>
      </c>
      <c r="CR27" s="460"/>
      <c r="CS27" s="460"/>
      <c r="CT27" s="460"/>
      <c r="CU27" s="460"/>
      <c r="CV27" s="460"/>
      <c r="CW27" s="460"/>
      <c r="CX27" s="460"/>
      <c r="CY27" s="460"/>
      <c r="CZ27" s="460"/>
      <c r="DA27" s="460"/>
      <c r="DB27" s="460"/>
      <c r="DC27" s="460"/>
      <c r="DD27" s="460"/>
      <c r="DE27" s="460"/>
      <c r="DF27" s="460"/>
      <c r="DG27" s="460"/>
      <c r="DH27" s="460"/>
      <c r="DI27" s="460"/>
      <c r="DJ27" s="461"/>
      <c r="DK27" s="88">
        <v>0</v>
      </c>
      <c r="DL27" s="88">
        <v>0</v>
      </c>
      <c r="DM27" s="88">
        <v>35000</v>
      </c>
    </row>
    <row r="28" spans="1:117" s="72" customFormat="1" ht="12.75" hidden="1" customHeight="1" x14ac:dyDescent="0.2">
      <c r="A28" s="430"/>
      <c r="B28" s="456"/>
      <c r="C28" s="456"/>
      <c r="D28" s="456"/>
      <c r="E28" s="457"/>
      <c r="F28" s="458"/>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5"/>
      <c r="BE28" s="473"/>
      <c r="BF28" s="474"/>
      <c r="BG28" s="474"/>
      <c r="BH28" s="474"/>
      <c r="BI28" s="474"/>
      <c r="BJ28" s="474"/>
      <c r="BK28" s="474"/>
      <c r="BL28" s="474"/>
      <c r="BM28" s="474"/>
      <c r="BN28" s="474"/>
      <c r="BO28" s="474"/>
      <c r="BP28" s="474"/>
      <c r="BQ28" s="474"/>
      <c r="BR28" s="474"/>
      <c r="BS28" s="474"/>
      <c r="BT28" s="474"/>
      <c r="BU28" s="474"/>
      <c r="BV28" s="474"/>
      <c r="BW28" s="475"/>
      <c r="BX28" s="459"/>
      <c r="BY28" s="460"/>
      <c r="BZ28" s="460"/>
      <c r="CA28" s="460"/>
      <c r="CB28" s="460"/>
      <c r="CC28" s="460"/>
      <c r="CD28" s="460"/>
      <c r="CE28" s="460"/>
      <c r="CF28" s="460"/>
      <c r="CG28" s="460"/>
      <c r="CH28" s="460"/>
      <c r="CI28" s="460"/>
      <c r="CJ28" s="460"/>
      <c r="CK28" s="460"/>
      <c r="CL28" s="460"/>
      <c r="CM28" s="460"/>
      <c r="CN28" s="460"/>
      <c r="CO28" s="460"/>
      <c r="CP28" s="461"/>
      <c r="CQ28" s="459"/>
      <c r="CR28" s="460"/>
      <c r="CS28" s="460"/>
      <c r="CT28" s="460"/>
      <c r="CU28" s="460"/>
      <c r="CV28" s="460"/>
      <c r="CW28" s="460"/>
      <c r="CX28" s="460"/>
      <c r="CY28" s="460"/>
      <c r="CZ28" s="460"/>
      <c r="DA28" s="460"/>
      <c r="DB28" s="460"/>
      <c r="DC28" s="460"/>
      <c r="DD28" s="460"/>
      <c r="DE28" s="460"/>
      <c r="DF28" s="460"/>
      <c r="DG28" s="460"/>
      <c r="DH28" s="460"/>
      <c r="DI28" s="460"/>
      <c r="DJ28" s="461"/>
      <c r="DK28" s="88"/>
      <c r="DL28" s="88"/>
      <c r="DM28" s="88"/>
    </row>
    <row r="29" spans="1:117" s="72" customFormat="1" ht="12.75" hidden="1" x14ac:dyDescent="0.2">
      <c r="A29" s="430"/>
      <c r="B29" s="456"/>
      <c r="C29" s="456"/>
      <c r="D29" s="456"/>
      <c r="E29" s="457"/>
      <c r="F29" s="458"/>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5"/>
      <c r="BE29" s="473"/>
      <c r="BF29" s="474"/>
      <c r="BG29" s="474"/>
      <c r="BH29" s="474"/>
      <c r="BI29" s="474"/>
      <c r="BJ29" s="474"/>
      <c r="BK29" s="474"/>
      <c r="BL29" s="474"/>
      <c r="BM29" s="474"/>
      <c r="BN29" s="474"/>
      <c r="BO29" s="474"/>
      <c r="BP29" s="474"/>
      <c r="BQ29" s="474"/>
      <c r="BR29" s="474"/>
      <c r="BS29" s="474"/>
      <c r="BT29" s="474"/>
      <c r="BU29" s="474"/>
      <c r="BV29" s="474"/>
      <c r="BW29" s="475"/>
      <c r="BX29" s="459"/>
      <c r="BY29" s="460"/>
      <c r="BZ29" s="460"/>
      <c r="CA29" s="460"/>
      <c r="CB29" s="460"/>
      <c r="CC29" s="460"/>
      <c r="CD29" s="460"/>
      <c r="CE29" s="460"/>
      <c r="CF29" s="460"/>
      <c r="CG29" s="460"/>
      <c r="CH29" s="460"/>
      <c r="CI29" s="460"/>
      <c r="CJ29" s="460"/>
      <c r="CK29" s="460"/>
      <c r="CL29" s="460"/>
      <c r="CM29" s="460"/>
      <c r="CN29" s="460"/>
      <c r="CO29" s="460"/>
      <c r="CP29" s="461"/>
      <c r="CQ29" s="459"/>
      <c r="CR29" s="460"/>
      <c r="CS29" s="460"/>
      <c r="CT29" s="460"/>
      <c r="CU29" s="460"/>
      <c r="CV29" s="460"/>
      <c r="CW29" s="460"/>
      <c r="CX29" s="460"/>
      <c r="CY29" s="460"/>
      <c r="CZ29" s="460"/>
      <c r="DA29" s="460"/>
      <c r="DB29" s="460"/>
      <c r="DC29" s="460"/>
      <c r="DD29" s="460"/>
      <c r="DE29" s="460"/>
      <c r="DF29" s="460"/>
      <c r="DG29" s="460"/>
      <c r="DH29" s="460"/>
      <c r="DI29" s="460"/>
      <c r="DJ29" s="461"/>
      <c r="DK29" s="88"/>
      <c r="DL29" s="88"/>
      <c r="DM29" s="88"/>
    </row>
    <row r="30" spans="1:117" s="72" customFormat="1" ht="15" hidden="1" customHeight="1" x14ac:dyDescent="0.2">
      <c r="A30" s="430" t="s">
        <v>409</v>
      </c>
      <c r="B30" s="456"/>
      <c r="C30" s="456"/>
      <c r="D30" s="456"/>
      <c r="E30" s="457"/>
      <c r="F30" s="458"/>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5"/>
      <c r="BE30" s="473"/>
      <c r="BF30" s="474"/>
      <c r="BG30" s="474"/>
      <c r="BH30" s="474"/>
      <c r="BI30" s="474"/>
      <c r="BJ30" s="474"/>
      <c r="BK30" s="474"/>
      <c r="BL30" s="474"/>
      <c r="BM30" s="474"/>
      <c r="BN30" s="474"/>
      <c r="BO30" s="474"/>
      <c r="BP30" s="474"/>
      <c r="BQ30" s="474"/>
      <c r="BR30" s="474"/>
      <c r="BS30" s="474"/>
      <c r="BT30" s="474"/>
      <c r="BU30" s="474"/>
      <c r="BV30" s="474"/>
      <c r="BW30" s="475"/>
      <c r="BX30" s="459"/>
      <c r="BY30" s="460"/>
      <c r="BZ30" s="460"/>
      <c r="CA30" s="460"/>
      <c r="CB30" s="460"/>
      <c r="CC30" s="460"/>
      <c r="CD30" s="460"/>
      <c r="CE30" s="460"/>
      <c r="CF30" s="460"/>
      <c r="CG30" s="460"/>
      <c r="CH30" s="460"/>
      <c r="CI30" s="460"/>
      <c r="CJ30" s="460"/>
      <c r="CK30" s="460"/>
      <c r="CL30" s="460"/>
      <c r="CM30" s="460"/>
      <c r="CN30" s="460"/>
      <c r="CO30" s="460"/>
      <c r="CP30" s="461"/>
      <c r="CQ30" s="459"/>
      <c r="CR30" s="460"/>
      <c r="CS30" s="460"/>
      <c r="CT30" s="460"/>
      <c r="CU30" s="460"/>
      <c r="CV30" s="460"/>
      <c r="CW30" s="460"/>
      <c r="CX30" s="460"/>
      <c r="CY30" s="460"/>
      <c r="CZ30" s="460"/>
      <c r="DA30" s="460"/>
      <c r="DB30" s="460"/>
      <c r="DC30" s="460"/>
      <c r="DD30" s="460"/>
      <c r="DE30" s="460"/>
      <c r="DF30" s="460"/>
      <c r="DG30" s="460"/>
      <c r="DH30" s="460"/>
      <c r="DI30" s="460"/>
      <c r="DJ30" s="461"/>
      <c r="DK30" s="88"/>
      <c r="DL30" s="88"/>
      <c r="DM30" s="88"/>
    </row>
    <row r="31" spans="1:117" s="72" customFormat="1" ht="24.75" hidden="1" customHeight="1" x14ac:dyDescent="0.2">
      <c r="A31" s="433" t="s">
        <v>15</v>
      </c>
      <c r="B31" s="465"/>
      <c r="C31" s="465"/>
      <c r="D31" s="465"/>
      <c r="E31" s="466"/>
      <c r="F31" s="467" t="s">
        <v>535</v>
      </c>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9"/>
      <c r="BE31" s="480"/>
      <c r="BF31" s="481"/>
      <c r="BG31" s="481"/>
      <c r="BH31" s="481"/>
      <c r="BI31" s="481"/>
      <c r="BJ31" s="481"/>
      <c r="BK31" s="481"/>
      <c r="BL31" s="481"/>
      <c r="BM31" s="481"/>
      <c r="BN31" s="481"/>
      <c r="BO31" s="481"/>
      <c r="BP31" s="481"/>
      <c r="BQ31" s="481"/>
      <c r="BR31" s="481"/>
      <c r="BS31" s="481"/>
      <c r="BT31" s="481"/>
      <c r="BU31" s="481"/>
      <c r="BV31" s="481"/>
      <c r="BW31" s="482"/>
      <c r="BX31" s="470"/>
      <c r="BY31" s="471"/>
      <c r="BZ31" s="471"/>
      <c r="CA31" s="471"/>
      <c r="CB31" s="471"/>
      <c r="CC31" s="471"/>
      <c r="CD31" s="471"/>
      <c r="CE31" s="471"/>
      <c r="CF31" s="471"/>
      <c r="CG31" s="471"/>
      <c r="CH31" s="471"/>
      <c r="CI31" s="471"/>
      <c r="CJ31" s="471"/>
      <c r="CK31" s="471"/>
      <c r="CL31" s="471"/>
      <c r="CM31" s="471"/>
      <c r="CN31" s="471"/>
      <c r="CO31" s="471"/>
      <c r="CP31" s="472"/>
      <c r="CQ31" s="470">
        <v>0</v>
      </c>
      <c r="CR31" s="471"/>
      <c r="CS31" s="471"/>
      <c r="CT31" s="471"/>
      <c r="CU31" s="471"/>
      <c r="CV31" s="471"/>
      <c r="CW31" s="471"/>
      <c r="CX31" s="471"/>
      <c r="CY31" s="471"/>
      <c r="CZ31" s="471"/>
      <c r="DA31" s="471"/>
      <c r="DB31" s="471"/>
      <c r="DC31" s="471"/>
      <c r="DD31" s="471"/>
      <c r="DE31" s="471"/>
      <c r="DF31" s="471"/>
      <c r="DG31" s="471"/>
      <c r="DH31" s="471"/>
      <c r="DI31" s="471"/>
      <c r="DJ31" s="472"/>
      <c r="DK31" s="98">
        <v>0</v>
      </c>
      <c r="DL31" s="98">
        <v>0</v>
      </c>
      <c r="DM31" s="98">
        <v>0</v>
      </c>
    </row>
    <row r="32" spans="1:117" s="72" customFormat="1" ht="15" hidden="1" customHeight="1" x14ac:dyDescent="0.2">
      <c r="A32" s="430" t="s">
        <v>536</v>
      </c>
      <c r="B32" s="456"/>
      <c r="C32" s="456"/>
      <c r="D32" s="456"/>
      <c r="E32" s="457"/>
      <c r="F32" s="458"/>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5"/>
      <c r="BE32" s="473"/>
      <c r="BF32" s="474"/>
      <c r="BG32" s="474"/>
      <c r="BH32" s="474"/>
      <c r="BI32" s="474"/>
      <c r="BJ32" s="474"/>
      <c r="BK32" s="474"/>
      <c r="BL32" s="474"/>
      <c r="BM32" s="474"/>
      <c r="BN32" s="474"/>
      <c r="BO32" s="474"/>
      <c r="BP32" s="474"/>
      <c r="BQ32" s="474"/>
      <c r="BR32" s="474"/>
      <c r="BS32" s="474"/>
      <c r="BT32" s="474"/>
      <c r="BU32" s="474"/>
      <c r="BV32" s="474"/>
      <c r="BW32" s="475"/>
      <c r="BX32" s="459"/>
      <c r="BY32" s="460"/>
      <c r="BZ32" s="460"/>
      <c r="CA32" s="460"/>
      <c r="CB32" s="460"/>
      <c r="CC32" s="460"/>
      <c r="CD32" s="460"/>
      <c r="CE32" s="460"/>
      <c r="CF32" s="460"/>
      <c r="CG32" s="460"/>
      <c r="CH32" s="460"/>
      <c r="CI32" s="460"/>
      <c r="CJ32" s="460"/>
      <c r="CK32" s="460"/>
      <c r="CL32" s="460"/>
      <c r="CM32" s="460"/>
      <c r="CN32" s="460"/>
      <c r="CO32" s="460"/>
      <c r="CP32" s="461"/>
      <c r="CQ32" s="459"/>
      <c r="CR32" s="460"/>
      <c r="CS32" s="460"/>
      <c r="CT32" s="460"/>
      <c r="CU32" s="460"/>
      <c r="CV32" s="460"/>
      <c r="CW32" s="460"/>
      <c r="CX32" s="460"/>
      <c r="CY32" s="460"/>
      <c r="CZ32" s="460"/>
      <c r="DA32" s="460"/>
      <c r="DB32" s="460"/>
      <c r="DC32" s="460"/>
      <c r="DD32" s="460"/>
      <c r="DE32" s="460"/>
      <c r="DF32" s="460"/>
      <c r="DG32" s="460"/>
      <c r="DH32" s="460"/>
      <c r="DI32" s="460"/>
      <c r="DJ32" s="461"/>
      <c r="DK32" s="88"/>
      <c r="DL32" s="88"/>
      <c r="DM32" s="88"/>
    </row>
    <row r="33" spans="1:117" s="72" customFormat="1" ht="15" hidden="1" customHeight="1" x14ac:dyDescent="0.2">
      <c r="A33" s="430" t="s">
        <v>409</v>
      </c>
      <c r="B33" s="456"/>
      <c r="C33" s="456"/>
      <c r="D33" s="456"/>
      <c r="E33" s="457"/>
      <c r="F33" s="458"/>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5"/>
      <c r="BE33" s="473"/>
      <c r="BF33" s="474"/>
      <c r="BG33" s="474"/>
      <c r="BH33" s="474"/>
      <c r="BI33" s="474"/>
      <c r="BJ33" s="474"/>
      <c r="BK33" s="474"/>
      <c r="BL33" s="474"/>
      <c r="BM33" s="474"/>
      <c r="BN33" s="474"/>
      <c r="BO33" s="474"/>
      <c r="BP33" s="474"/>
      <c r="BQ33" s="474"/>
      <c r="BR33" s="474"/>
      <c r="BS33" s="474"/>
      <c r="BT33" s="474"/>
      <c r="BU33" s="474"/>
      <c r="BV33" s="474"/>
      <c r="BW33" s="475"/>
      <c r="BX33" s="459"/>
      <c r="BY33" s="460"/>
      <c r="BZ33" s="460"/>
      <c r="CA33" s="460"/>
      <c r="CB33" s="460"/>
      <c r="CC33" s="460"/>
      <c r="CD33" s="460"/>
      <c r="CE33" s="460"/>
      <c r="CF33" s="460"/>
      <c r="CG33" s="460"/>
      <c r="CH33" s="460"/>
      <c r="CI33" s="460"/>
      <c r="CJ33" s="460"/>
      <c r="CK33" s="460"/>
      <c r="CL33" s="460"/>
      <c r="CM33" s="460"/>
      <c r="CN33" s="460"/>
      <c r="CO33" s="460"/>
      <c r="CP33" s="461"/>
      <c r="CQ33" s="459"/>
      <c r="CR33" s="460"/>
      <c r="CS33" s="460"/>
      <c r="CT33" s="460"/>
      <c r="CU33" s="460"/>
      <c r="CV33" s="460"/>
      <c r="CW33" s="460"/>
      <c r="CX33" s="460"/>
      <c r="CY33" s="460"/>
      <c r="CZ33" s="460"/>
      <c r="DA33" s="460"/>
      <c r="DB33" s="460"/>
      <c r="DC33" s="460"/>
      <c r="DD33" s="460"/>
      <c r="DE33" s="460"/>
      <c r="DF33" s="460"/>
      <c r="DG33" s="460"/>
      <c r="DH33" s="460"/>
      <c r="DI33" s="460"/>
      <c r="DJ33" s="461"/>
      <c r="DK33" s="88"/>
      <c r="DL33" s="88"/>
      <c r="DM33" s="88"/>
    </row>
    <row r="34" spans="1:117" s="72" customFormat="1" ht="28.5" hidden="1" customHeight="1" x14ac:dyDescent="0.2">
      <c r="A34" s="433" t="s">
        <v>16</v>
      </c>
      <c r="B34" s="465"/>
      <c r="C34" s="465"/>
      <c r="D34" s="465"/>
      <c r="E34" s="466"/>
      <c r="F34" s="467" t="s">
        <v>537</v>
      </c>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9"/>
      <c r="BE34" s="480"/>
      <c r="BF34" s="481"/>
      <c r="BG34" s="481"/>
      <c r="BH34" s="481"/>
      <c r="BI34" s="481"/>
      <c r="BJ34" s="481"/>
      <c r="BK34" s="481"/>
      <c r="BL34" s="481"/>
      <c r="BM34" s="481"/>
      <c r="BN34" s="481"/>
      <c r="BO34" s="481"/>
      <c r="BP34" s="481"/>
      <c r="BQ34" s="481"/>
      <c r="BR34" s="481"/>
      <c r="BS34" s="481"/>
      <c r="BT34" s="481"/>
      <c r="BU34" s="481"/>
      <c r="BV34" s="481"/>
      <c r="BW34" s="482"/>
      <c r="BX34" s="470"/>
      <c r="BY34" s="471"/>
      <c r="BZ34" s="471"/>
      <c r="CA34" s="471"/>
      <c r="CB34" s="471"/>
      <c r="CC34" s="471"/>
      <c r="CD34" s="471"/>
      <c r="CE34" s="471"/>
      <c r="CF34" s="471"/>
      <c r="CG34" s="471"/>
      <c r="CH34" s="471"/>
      <c r="CI34" s="471"/>
      <c r="CJ34" s="471"/>
      <c r="CK34" s="471"/>
      <c r="CL34" s="471"/>
      <c r="CM34" s="471"/>
      <c r="CN34" s="471"/>
      <c r="CO34" s="471"/>
      <c r="CP34" s="472"/>
      <c r="CQ34" s="470">
        <f>CQ35</f>
        <v>0</v>
      </c>
      <c r="CR34" s="471"/>
      <c r="CS34" s="471"/>
      <c r="CT34" s="471"/>
      <c r="CU34" s="471"/>
      <c r="CV34" s="471"/>
      <c r="CW34" s="471"/>
      <c r="CX34" s="471"/>
      <c r="CY34" s="471"/>
      <c r="CZ34" s="471"/>
      <c r="DA34" s="471"/>
      <c r="DB34" s="471"/>
      <c r="DC34" s="471"/>
      <c r="DD34" s="471"/>
      <c r="DE34" s="471"/>
      <c r="DF34" s="471"/>
      <c r="DG34" s="471"/>
      <c r="DH34" s="471"/>
      <c r="DI34" s="471"/>
      <c r="DJ34" s="472"/>
      <c r="DK34" s="98">
        <f>DK35</f>
        <v>0</v>
      </c>
      <c r="DL34" s="98">
        <f t="shared" ref="DL34:DM34" si="2">DL35</f>
        <v>0</v>
      </c>
      <c r="DM34" s="98">
        <f t="shared" si="2"/>
        <v>0</v>
      </c>
    </row>
    <row r="35" spans="1:117" s="72" customFormat="1" ht="28.5" hidden="1" customHeight="1" x14ac:dyDescent="0.2">
      <c r="A35" s="430"/>
      <c r="B35" s="456"/>
      <c r="C35" s="456"/>
      <c r="D35" s="456"/>
      <c r="E35" s="457"/>
      <c r="F35" s="458"/>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4"/>
      <c r="AY35" s="404"/>
      <c r="AZ35" s="404"/>
      <c r="BA35" s="404"/>
      <c r="BB35" s="404"/>
      <c r="BC35" s="404"/>
      <c r="BD35" s="405"/>
      <c r="BE35" s="473"/>
      <c r="BF35" s="474"/>
      <c r="BG35" s="474"/>
      <c r="BH35" s="474"/>
      <c r="BI35" s="474"/>
      <c r="BJ35" s="474"/>
      <c r="BK35" s="474"/>
      <c r="BL35" s="474"/>
      <c r="BM35" s="474"/>
      <c r="BN35" s="474"/>
      <c r="BO35" s="474"/>
      <c r="BP35" s="474"/>
      <c r="BQ35" s="474"/>
      <c r="BR35" s="474"/>
      <c r="BS35" s="474"/>
      <c r="BT35" s="474"/>
      <c r="BU35" s="474"/>
      <c r="BV35" s="474"/>
      <c r="BW35" s="475"/>
      <c r="BX35" s="459"/>
      <c r="BY35" s="460"/>
      <c r="BZ35" s="460"/>
      <c r="CA35" s="460"/>
      <c r="CB35" s="460"/>
      <c r="CC35" s="460"/>
      <c r="CD35" s="460"/>
      <c r="CE35" s="460"/>
      <c r="CF35" s="460"/>
      <c r="CG35" s="460"/>
      <c r="CH35" s="460"/>
      <c r="CI35" s="460"/>
      <c r="CJ35" s="460"/>
      <c r="CK35" s="460"/>
      <c r="CL35" s="460"/>
      <c r="CM35" s="460"/>
      <c r="CN35" s="460"/>
      <c r="CO35" s="460"/>
      <c r="CP35" s="461"/>
      <c r="CQ35" s="459"/>
      <c r="CR35" s="460"/>
      <c r="CS35" s="460"/>
      <c r="CT35" s="460"/>
      <c r="CU35" s="460"/>
      <c r="CV35" s="460"/>
      <c r="CW35" s="460"/>
      <c r="CX35" s="460"/>
      <c r="CY35" s="460"/>
      <c r="CZ35" s="460"/>
      <c r="DA35" s="460"/>
      <c r="DB35" s="460"/>
      <c r="DC35" s="460"/>
      <c r="DD35" s="460"/>
      <c r="DE35" s="460"/>
      <c r="DF35" s="460"/>
      <c r="DG35" s="460"/>
      <c r="DH35" s="460"/>
      <c r="DI35" s="460"/>
      <c r="DJ35" s="461"/>
      <c r="DK35" s="88"/>
      <c r="DL35" s="88"/>
      <c r="DM35" s="88"/>
    </row>
    <row r="36" spans="1:117" s="72" customFormat="1" ht="15" hidden="1" customHeight="1" x14ac:dyDescent="0.2">
      <c r="A36" s="430" t="s">
        <v>409</v>
      </c>
      <c r="B36" s="456"/>
      <c r="C36" s="456"/>
      <c r="D36" s="456"/>
      <c r="E36" s="457"/>
      <c r="F36" s="458"/>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5"/>
      <c r="BE36" s="459"/>
      <c r="BF36" s="460"/>
      <c r="BG36" s="460"/>
      <c r="BH36" s="460"/>
      <c r="BI36" s="460"/>
      <c r="BJ36" s="460"/>
      <c r="BK36" s="460"/>
      <c r="BL36" s="460"/>
      <c r="BM36" s="460"/>
      <c r="BN36" s="460"/>
      <c r="BO36" s="460"/>
      <c r="BP36" s="460"/>
      <c r="BQ36" s="460"/>
      <c r="BR36" s="460"/>
      <c r="BS36" s="460"/>
      <c r="BT36" s="460"/>
      <c r="BU36" s="460"/>
      <c r="BV36" s="460"/>
      <c r="BW36" s="461"/>
      <c r="BX36" s="459"/>
      <c r="BY36" s="460"/>
      <c r="BZ36" s="460"/>
      <c r="CA36" s="460"/>
      <c r="CB36" s="460"/>
      <c r="CC36" s="460"/>
      <c r="CD36" s="460"/>
      <c r="CE36" s="460"/>
      <c r="CF36" s="460"/>
      <c r="CG36" s="460"/>
      <c r="CH36" s="460"/>
      <c r="CI36" s="460"/>
      <c r="CJ36" s="460"/>
      <c r="CK36" s="460"/>
      <c r="CL36" s="460"/>
      <c r="CM36" s="460"/>
      <c r="CN36" s="460"/>
      <c r="CO36" s="460"/>
      <c r="CP36" s="461"/>
      <c r="CQ36" s="459"/>
      <c r="CR36" s="460"/>
      <c r="CS36" s="460"/>
      <c r="CT36" s="460"/>
      <c r="CU36" s="460"/>
      <c r="CV36" s="460"/>
      <c r="CW36" s="460"/>
      <c r="CX36" s="460"/>
      <c r="CY36" s="460"/>
      <c r="CZ36" s="460"/>
      <c r="DA36" s="460"/>
      <c r="DB36" s="460"/>
      <c r="DC36" s="460"/>
      <c r="DD36" s="460"/>
      <c r="DE36" s="460"/>
      <c r="DF36" s="460"/>
      <c r="DG36" s="460"/>
      <c r="DH36" s="460"/>
      <c r="DI36" s="460"/>
      <c r="DJ36" s="461"/>
      <c r="DK36" s="88"/>
      <c r="DL36" s="88"/>
      <c r="DM36" s="88"/>
    </row>
    <row r="37" spans="1:117" s="72" customFormat="1" ht="15" hidden="1" customHeight="1" x14ac:dyDescent="0.2">
      <c r="A37" s="430"/>
      <c r="B37" s="456"/>
      <c r="C37" s="456"/>
      <c r="D37" s="456"/>
      <c r="E37" s="457"/>
      <c r="F37" s="458"/>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5"/>
      <c r="BE37" s="459"/>
      <c r="BF37" s="460"/>
      <c r="BG37" s="460"/>
      <c r="BH37" s="460"/>
      <c r="BI37" s="460"/>
      <c r="BJ37" s="460"/>
      <c r="BK37" s="460"/>
      <c r="BL37" s="460"/>
      <c r="BM37" s="460"/>
      <c r="BN37" s="460"/>
      <c r="BO37" s="460"/>
      <c r="BP37" s="460"/>
      <c r="BQ37" s="460"/>
      <c r="BR37" s="460"/>
      <c r="BS37" s="460"/>
      <c r="BT37" s="460"/>
      <c r="BU37" s="460"/>
      <c r="BV37" s="460"/>
      <c r="BW37" s="461"/>
      <c r="BX37" s="459"/>
      <c r="BY37" s="460"/>
      <c r="BZ37" s="460"/>
      <c r="CA37" s="460"/>
      <c r="CB37" s="460"/>
      <c r="CC37" s="460"/>
      <c r="CD37" s="460"/>
      <c r="CE37" s="460"/>
      <c r="CF37" s="460"/>
      <c r="CG37" s="460"/>
      <c r="CH37" s="460"/>
      <c r="CI37" s="460"/>
      <c r="CJ37" s="460"/>
      <c r="CK37" s="460"/>
      <c r="CL37" s="460"/>
      <c r="CM37" s="460"/>
      <c r="CN37" s="460"/>
      <c r="CO37" s="460"/>
      <c r="CP37" s="461"/>
      <c r="CQ37" s="459"/>
      <c r="CR37" s="460"/>
      <c r="CS37" s="460"/>
      <c r="CT37" s="460"/>
      <c r="CU37" s="460"/>
      <c r="CV37" s="460"/>
      <c r="CW37" s="460"/>
      <c r="CX37" s="460"/>
      <c r="CY37" s="460"/>
      <c r="CZ37" s="460"/>
      <c r="DA37" s="460"/>
      <c r="DB37" s="460"/>
      <c r="DC37" s="460"/>
      <c r="DD37" s="460"/>
      <c r="DE37" s="460"/>
      <c r="DF37" s="460"/>
      <c r="DG37" s="460"/>
      <c r="DH37" s="460"/>
      <c r="DI37" s="460"/>
      <c r="DJ37" s="461"/>
      <c r="DK37" s="88"/>
      <c r="DL37" s="88"/>
      <c r="DM37" s="88"/>
    </row>
    <row r="38" spans="1:117" s="72" customFormat="1" ht="15" hidden="1" customHeight="1" x14ac:dyDescent="0.2">
      <c r="A38" s="430"/>
      <c r="B38" s="456"/>
      <c r="C38" s="456"/>
      <c r="D38" s="456"/>
      <c r="E38" s="457"/>
      <c r="F38" s="458"/>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5"/>
      <c r="BE38" s="459"/>
      <c r="BF38" s="460"/>
      <c r="BG38" s="460"/>
      <c r="BH38" s="460"/>
      <c r="BI38" s="460"/>
      <c r="BJ38" s="460"/>
      <c r="BK38" s="460"/>
      <c r="BL38" s="460"/>
      <c r="BM38" s="460"/>
      <c r="BN38" s="460"/>
      <c r="BO38" s="460"/>
      <c r="BP38" s="460"/>
      <c r="BQ38" s="460"/>
      <c r="BR38" s="460"/>
      <c r="BS38" s="460"/>
      <c r="BT38" s="460"/>
      <c r="BU38" s="460"/>
      <c r="BV38" s="460"/>
      <c r="BW38" s="461"/>
      <c r="BX38" s="459"/>
      <c r="BY38" s="460"/>
      <c r="BZ38" s="460"/>
      <c r="CA38" s="460"/>
      <c r="CB38" s="460"/>
      <c r="CC38" s="460"/>
      <c r="CD38" s="460"/>
      <c r="CE38" s="460"/>
      <c r="CF38" s="460"/>
      <c r="CG38" s="460"/>
      <c r="CH38" s="460"/>
      <c r="CI38" s="460"/>
      <c r="CJ38" s="460"/>
      <c r="CK38" s="460"/>
      <c r="CL38" s="460"/>
      <c r="CM38" s="460"/>
      <c r="CN38" s="460"/>
      <c r="CO38" s="460"/>
      <c r="CP38" s="461"/>
      <c r="CQ38" s="459"/>
      <c r="CR38" s="460"/>
      <c r="CS38" s="460"/>
      <c r="CT38" s="460"/>
      <c r="CU38" s="460"/>
      <c r="CV38" s="460"/>
      <c r="CW38" s="460"/>
      <c r="CX38" s="460"/>
      <c r="CY38" s="460"/>
      <c r="CZ38" s="460"/>
      <c r="DA38" s="460"/>
      <c r="DB38" s="460"/>
      <c r="DC38" s="460"/>
      <c r="DD38" s="460"/>
      <c r="DE38" s="460"/>
      <c r="DF38" s="460"/>
      <c r="DG38" s="460"/>
      <c r="DH38" s="460"/>
      <c r="DI38" s="460"/>
      <c r="DJ38" s="461"/>
      <c r="DK38" s="88"/>
      <c r="DL38" s="88"/>
      <c r="DM38" s="88"/>
    </row>
    <row r="39" spans="1:117" s="72" customFormat="1" ht="15" hidden="1" customHeight="1" x14ac:dyDescent="0.2">
      <c r="A39" s="430"/>
      <c r="B39" s="456"/>
      <c r="C39" s="456"/>
      <c r="D39" s="456"/>
      <c r="E39" s="457"/>
      <c r="F39" s="458"/>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5"/>
      <c r="BE39" s="459"/>
      <c r="BF39" s="460"/>
      <c r="BG39" s="460"/>
      <c r="BH39" s="460"/>
      <c r="BI39" s="460"/>
      <c r="BJ39" s="460"/>
      <c r="BK39" s="460"/>
      <c r="BL39" s="460"/>
      <c r="BM39" s="460"/>
      <c r="BN39" s="460"/>
      <c r="BO39" s="460"/>
      <c r="BP39" s="460"/>
      <c r="BQ39" s="460"/>
      <c r="BR39" s="460"/>
      <c r="BS39" s="460"/>
      <c r="BT39" s="460"/>
      <c r="BU39" s="460"/>
      <c r="BV39" s="460"/>
      <c r="BW39" s="461"/>
      <c r="BX39" s="459"/>
      <c r="BY39" s="460"/>
      <c r="BZ39" s="460"/>
      <c r="CA39" s="460"/>
      <c r="CB39" s="460"/>
      <c r="CC39" s="460"/>
      <c r="CD39" s="460"/>
      <c r="CE39" s="460"/>
      <c r="CF39" s="460"/>
      <c r="CG39" s="460"/>
      <c r="CH39" s="460"/>
      <c r="CI39" s="460"/>
      <c r="CJ39" s="460"/>
      <c r="CK39" s="460"/>
      <c r="CL39" s="460"/>
      <c r="CM39" s="460"/>
      <c r="CN39" s="460"/>
      <c r="CO39" s="460"/>
      <c r="CP39" s="461"/>
      <c r="CQ39" s="459"/>
      <c r="CR39" s="460"/>
      <c r="CS39" s="460"/>
      <c r="CT39" s="460"/>
      <c r="CU39" s="460"/>
      <c r="CV39" s="460"/>
      <c r="CW39" s="460"/>
      <c r="CX39" s="460"/>
      <c r="CY39" s="460"/>
      <c r="CZ39" s="460"/>
      <c r="DA39" s="460"/>
      <c r="DB39" s="460"/>
      <c r="DC39" s="460"/>
      <c r="DD39" s="460"/>
      <c r="DE39" s="460"/>
      <c r="DF39" s="460"/>
      <c r="DG39" s="460"/>
      <c r="DH39" s="460"/>
      <c r="DI39" s="460"/>
      <c r="DJ39" s="461"/>
      <c r="DK39" s="88"/>
      <c r="DL39" s="88"/>
      <c r="DM39" s="88"/>
    </row>
    <row r="40" spans="1:117" s="72" customFormat="1" ht="15" hidden="1" customHeight="1" x14ac:dyDescent="0.2">
      <c r="A40" s="430"/>
      <c r="B40" s="456"/>
      <c r="C40" s="456"/>
      <c r="D40" s="456"/>
      <c r="E40" s="457"/>
      <c r="F40" s="458"/>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5"/>
      <c r="BE40" s="459"/>
      <c r="BF40" s="460"/>
      <c r="BG40" s="460"/>
      <c r="BH40" s="460"/>
      <c r="BI40" s="460"/>
      <c r="BJ40" s="460"/>
      <c r="BK40" s="460"/>
      <c r="BL40" s="460"/>
      <c r="BM40" s="460"/>
      <c r="BN40" s="460"/>
      <c r="BO40" s="460"/>
      <c r="BP40" s="460"/>
      <c r="BQ40" s="460"/>
      <c r="BR40" s="460"/>
      <c r="BS40" s="460"/>
      <c r="BT40" s="460"/>
      <c r="BU40" s="460"/>
      <c r="BV40" s="460"/>
      <c r="BW40" s="461"/>
      <c r="BX40" s="459"/>
      <c r="BY40" s="460"/>
      <c r="BZ40" s="460"/>
      <c r="CA40" s="460"/>
      <c r="CB40" s="460"/>
      <c r="CC40" s="460"/>
      <c r="CD40" s="460"/>
      <c r="CE40" s="460"/>
      <c r="CF40" s="460"/>
      <c r="CG40" s="460"/>
      <c r="CH40" s="460"/>
      <c r="CI40" s="460"/>
      <c r="CJ40" s="460"/>
      <c r="CK40" s="460"/>
      <c r="CL40" s="460"/>
      <c r="CM40" s="460"/>
      <c r="CN40" s="460"/>
      <c r="CO40" s="460"/>
      <c r="CP40" s="461"/>
      <c r="CQ40" s="459"/>
      <c r="CR40" s="460"/>
      <c r="CS40" s="460"/>
      <c r="CT40" s="460"/>
      <c r="CU40" s="460"/>
      <c r="CV40" s="460"/>
      <c r="CW40" s="460"/>
      <c r="CX40" s="460"/>
      <c r="CY40" s="460"/>
      <c r="CZ40" s="460"/>
      <c r="DA40" s="460"/>
      <c r="DB40" s="460"/>
      <c r="DC40" s="460"/>
      <c r="DD40" s="460"/>
      <c r="DE40" s="460"/>
      <c r="DF40" s="460"/>
      <c r="DG40" s="460"/>
      <c r="DH40" s="460"/>
      <c r="DI40" s="460"/>
      <c r="DJ40" s="461"/>
      <c r="DK40" s="88"/>
      <c r="DL40" s="88"/>
      <c r="DM40" s="88"/>
    </row>
    <row r="41" spans="1:117" s="72" customFormat="1" ht="15" hidden="1" customHeight="1" x14ac:dyDescent="0.2">
      <c r="A41" s="430"/>
      <c r="B41" s="456"/>
      <c r="C41" s="456"/>
      <c r="D41" s="456"/>
      <c r="E41" s="457"/>
      <c r="F41" s="458"/>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5"/>
      <c r="BE41" s="459"/>
      <c r="BF41" s="460"/>
      <c r="BG41" s="460"/>
      <c r="BH41" s="460"/>
      <c r="BI41" s="460"/>
      <c r="BJ41" s="460"/>
      <c r="BK41" s="460"/>
      <c r="BL41" s="460"/>
      <c r="BM41" s="460"/>
      <c r="BN41" s="460"/>
      <c r="BO41" s="460"/>
      <c r="BP41" s="460"/>
      <c r="BQ41" s="460"/>
      <c r="BR41" s="460"/>
      <c r="BS41" s="460"/>
      <c r="BT41" s="460"/>
      <c r="BU41" s="460"/>
      <c r="BV41" s="460"/>
      <c r="BW41" s="461"/>
      <c r="BX41" s="459"/>
      <c r="BY41" s="460"/>
      <c r="BZ41" s="460"/>
      <c r="CA41" s="460"/>
      <c r="CB41" s="460"/>
      <c r="CC41" s="460"/>
      <c r="CD41" s="460"/>
      <c r="CE41" s="460"/>
      <c r="CF41" s="460"/>
      <c r="CG41" s="460"/>
      <c r="CH41" s="460"/>
      <c r="CI41" s="460"/>
      <c r="CJ41" s="460"/>
      <c r="CK41" s="460"/>
      <c r="CL41" s="460"/>
      <c r="CM41" s="460"/>
      <c r="CN41" s="460"/>
      <c r="CO41" s="460"/>
      <c r="CP41" s="461"/>
      <c r="CQ41" s="459"/>
      <c r="CR41" s="460"/>
      <c r="CS41" s="460"/>
      <c r="CT41" s="460"/>
      <c r="CU41" s="460"/>
      <c r="CV41" s="460"/>
      <c r="CW41" s="460"/>
      <c r="CX41" s="460"/>
      <c r="CY41" s="460"/>
      <c r="CZ41" s="460"/>
      <c r="DA41" s="460"/>
      <c r="DB41" s="460"/>
      <c r="DC41" s="460"/>
      <c r="DD41" s="460"/>
      <c r="DE41" s="460"/>
      <c r="DF41" s="460"/>
      <c r="DG41" s="460"/>
      <c r="DH41" s="460"/>
      <c r="DI41" s="460"/>
      <c r="DJ41" s="461"/>
      <c r="DK41" s="88"/>
      <c r="DL41" s="88"/>
      <c r="DM41" s="88"/>
    </row>
    <row r="42" spans="1:117" s="72" customFormat="1" ht="15" hidden="1" customHeight="1" x14ac:dyDescent="0.2">
      <c r="A42" s="430"/>
      <c r="B42" s="456"/>
      <c r="C42" s="456"/>
      <c r="D42" s="456"/>
      <c r="E42" s="457"/>
      <c r="F42" s="458"/>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5"/>
      <c r="BE42" s="459"/>
      <c r="BF42" s="460"/>
      <c r="BG42" s="460"/>
      <c r="BH42" s="460"/>
      <c r="BI42" s="460"/>
      <c r="BJ42" s="460"/>
      <c r="BK42" s="460"/>
      <c r="BL42" s="460"/>
      <c r="BM42" s="460"/>
      <c r="BN42" s="460"/>
      <c r="BO42" s="460"/>
      <c r="BP42" s="460"/>
      <c r="BQ42" s="460"/>
      <c r="BR42" s="460"/>
      <c r="BS42" s="460"/>
      <c r="BT42" s="460"/>
      <c r="BU42" s="460"/>
      <c r="BV42" s="460"/>
      <c r="BW42" s="461"/>
      <c r="BX42" s="459"/>
      <c r="BY42" s="460"/>
      <c r="BZ42" s="460"/>
      <c r="CA42" s="460"/>
      <c r="CB42" s="460"/>
      <c r="CC42" s="460"/>
      <c r="CD42" s="460"/>
      <c r="CE42" s="460"/>
      <c r="CF42" s="460"/>
      <c r="CG42" s="460"/>
      <c r="CH42" s="460"/>
      <c r="CI42" s="460"/>
      <c r="CJ42" s="460"/>
      <c r="CK42" s="460"/>
      <c r="CL42" s="460"/>
      <c r="CM42" s="460"/>
      <c r="CN42" s="460"/>
      <c r="CO42" s="460"/>
      <c r="CP42" s="461"/>
      <c r="CQ42" s="459"/>
      <c r="CR42" s="460"/>
      <c r="CS42" s="460"/>
      <c r="CT42" s="460"/>
      <c r="CU42" s="460"/>
      <c r="CV42" s="460"/>
      <c r="CW42" s="460"/>
      <c r="CX42" s="460"/>
      <c r="CY42" s="460"/>
      <c r="CZ42" s="460"/>
      <c r="DA42" s="460"/>
      <c r="DB42" s="460"/>
      <c r="DC42" s="460"/>
      <c r="DD42" s="460"/>
      <c r="DE42" s="460"/>
      <c r="DF42" s="460"/>
      <c r="DG42" s="460"/>
      <c r="DH42" s="460"/>
      <c r="DI42" s="460"/>
      <c r="DJ42" s="461"/>
      <c r="DK42" s="88"/>
      <c r="DL42" s="88"/>
      <c r="DM42" s="88"/>
    </row>
    <row r="43" spans="1:117" s="72" customFormat="1" ht="15" hidden="1" customHeight="1" x14ac:dyDescent="0.2">
      <c r="A43" s="430"/>
      <c r="B43" s="456"/>
      <c r="C43" s="456"/>
      <c r="D43" s="456"/>
      <c r="E43" s="457"/>
      <c r="F43" s="458"/>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5"/>
      <c r="BE43" s="459"/>
      <c r="BF43" s="460"/>
      <c r="BG43" s="460"/>
      <c r="BH43" s="460"/>
      <c r="BI43" s="460"/>
      <c r="BJ43" s="460"/>
      <c r="BK43" s="460"/>
      <c r="BL43" s="460"/>
      <c r="BM43" s="460"/>
      <c r="BN43" s="460"/>
      <c r="BO43" s="460"/>
      <c r="BP43" s="460"/>
      <c r="BQ43" s="460"/>
      <c r="BR43" s="460"/>
      <c r="BS43" s="460"/>
      <c r="BT43" s="460"/>
      <c r="BU43" s="460"/>
      <c r="BV43" s="460"/>
      <c r="BW43" s="461"/>
      <c r="BX43" s="459"/>
      <c r="BY43" s="460"/>
      <c r="BZ43" s="460"/>
      <c r="CA43" s="460"/>
      <c r="CB43" s="460"/>
      <c r="CC43" s="460"/>
      <c r="CD43" s="460"/>
      <c r="CE43" s="460"/>
      <c r="CF43" s="460"/>
      <c r="CG43" s="460"/>
      <c r="CH43" s="460"/>
      <c r="CI43" s="460"/>
      <c r="CJ43" s="460"/>
      <c r="CK43" s="460"/>
      <c r="CL43" s="460"/>
      <c r="CM43" s="460"/>
      <c r="CN43" s="460"/>
      <c r="CO43" s="460"/>
      <c r="CP43" s="461"/>
      <c r="CQ43" s="459"/>
      <c r="CR43" s="460"/>
      <c r="CS43" s="460"/>
      <c r="CT43" s="460"/>
      <c r="CU43" s="460"/>
      <c r="CV43" s="460"/>
      <c r="CW43" s="460"/>
      <c r="CX43" s="460"/>
      <c r="CY43" s="460"/>
      <c r="CZ43" s="460"/>
      <c r="DA43" s="460"/>
      <c r="DB43" s="460"/>
      <c r="DC43" s="460"/>
      <c r="DD43" s="460"/>
      <c r="DE43" s="460"/>
      <c r="DF43" s="460"/>
      <c r="DG43" s="460"/>
      <c r="DH43" s="460"/>
      <c r="DI43" s="460"/>
      <c r="DJ43" s="461"/>
      <c r="DK43" s="88"/>
      <c r="DL43" s="88"/>
      <c r="DM43" s="88"/>
    </row>
    <row r="44" spans="1:117" s="72" customFormat="1" ht="15" hidden="1" customHeight="1" x14ac:dyDescent="0.2">
      <c r="A44" s="430"/>
      <c r="B44" s="456"/>
      <c r="C44" s="456"/>
      <c r="D44" s="456"/>
      <c r="E44" s="457"/>
      <c r="F44" s="458"/>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5"/>
      <c r="BE44" s="459"/>
      <c r="BF44" s="460"/>
      <c r="BG44" s="460"/>
      <c r="BH44" s="460"/>
      <c r="BI44" s="460"/>
      <c r="BJ44" s="460"/>
      <c r="BK44" s="460"/>
      <c r="BL44" s="460"/>
      <c r="BM44" s="460"/>
      <c r="BN44" s="460"/>
      <c r="BO44" s="460"/>
      <c r="BP44" s="460"/>
      <c r="BQ44" s="460"/>
      <c r="BR44" s="460"/>
      <c r="BS44" s="460"/>
      <c r="BT44" s="460"/>
      <c r="BU44" s="460"/>
      <c r="BV44" s="460"/>
      <c r="BW44" s="461"/>
      <c r="BX44" s="459"/>
      <c r="BY44" s="460"/>
      <c r="BZ44" s="460"/>
      <c r="CA44" s="460"/>
      <c r="CB44" s="460"/>
      <c r="CC44" s="460"/>
      <c r="CD44" s="460"/>
      <c r="CE44" s="460"/>
      <c r="CF44" s="460"/>
      <c r="CG44" s="460"/>
      <c r="CH44" s="460"/>
      <c r="CI44" s="460"/>
      <c r="CJ44" s="460"/>
      <c r="CK44" s="460"/>
      <c r="CL44" s="460"/>
      <c r="CM44" s="460"/>
      <c r="CN44" s="460"/>
      <c r="CO44" s="460"/>
      <c r="CP44" s="461"/>
      <c r="CQ44" s="459"/>
      <c r="CR44" s="460"/>
      <c r="CS44" s="460"/>
      <c r="CT44" s="460"/>
      <c r="CU44" s="460"/>
      <c r="CV44" s="460"/>
      <c r="CW44" s="460"/>
      <c r="CX44" s="460"/>
      <c r="CY44" s="460"/>
      <c r="CZ44" s="460"/>
      <c r="DA44" s="460"/>
      <c r="DB44" s="460"/>
      <c r="DC44" s="460"/>
      <c r="DD44" s="460"/>
      <c r="DE44" s="460"/>
      <c r="DF44" s="460"/>
      <c r="DG44" s="460"/>
      <c r="DH44" s="460"/>
      <c r="DI44" s="460"/>
      <c r="DJ44" s="461"/>
      <c r="DK44" s="88"/>
      <c r="DL44" s="88"/>
      <c r="DM44" s="88"/>
    </row>
    <row r="45" spans="1:117" s="72" customFormat="1" ht="15" hidden="1" customHeight="1" x14ac:dyDescent="0.2">
      <c r="A45" s="430"/>
      <c r="B45" s="456"/>
      <c r="C45" s="456"/>
      <c r="D45" s="456"/>
      <c r="E45" s="457"/>
      <c r="F45" s="458"/>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5"/>
      <c r="BE45" s="459"/>
      <c r="BF45" s="460"/>
      <c r="BG45" s="460"/>
      <c r="BH45" s="460"/>
      <c r="BI45" s="460"/>
      <c r="BJ45" s="460"/>
      <c r="BK45" s="460"/>
      <c r="BL45" s="460"/>
      <c r="BM45" s="460"/>
      <c r="BN45" s="460"/>
      <c r="BO45" s="460"/>
      <c r="BP45" s="460"/>
      <c r="BQ45" s="460"/>
      <c r="BR45" s="460"/>
      <c r="BS45" s="460"/>
      <c r="BT45" s="460"/>
      <c r="BU45" s="460"/>
      <c r="BV45" s="460"/>
      <c r="BW45" s="461"/>
      <c r="BX45" s="459"/>
      <c r="BY45" s="460"/>
      <c r="BZ45" s="460"/>
      <c r="CA45" s="460"/>
      <c r="CB45" s="460"/>
      <c r="CC45" s="460"/>
      <c r="CD45" s="460"/>
      <c r="CE45" s="460"/>
      <c r="CF45" s="460"/>
      <c r="CG45" s="460"/>
      <c r="CH45" s="460"/>
      <c r="CI45" s="460"/>
      <c r="CJ45" s="460"/>
      <c r="CK45" s="460"/>
      <c r="CL45" s="460"/>
      <c r="CM45" s="460"/>
      <c r="CN45" s="460"/>
      <c r="CO45" s="460"/>
      <c r="CP45" s="461"/>
      <c r="CQ45" s="459"/>
      <c r="CR45" s="460"/>
      <c r="CS45" s="460"/>
      <c r="CT45" s="460"/>
      <c r="CU45" s="460"/>
      <c r="CV45" s="460"/>
      <c r="CW45" s="460"/>
      <c r="CX45" s="460"/>
      <c r="CY45" s="460"/>
      <c r="CZ45" s="460"/>
      <c r="DA45" s="460"/>
      <c r="DB45" s="460"/>
      <c r="DC45" s="460"/>
      <c r="DD45" s="460"/>
      <c r="DE45" s="460"/>
      <c r="DF45" s="460"/>
      <c r="DG45" s="460"/>
      <c r="DH45" s="460"/>
      <c r="DI45" s="460"/>
      <c r="DJ45" s="461"/>
      <c r="DK45" s="88"/>
      <c r="DL45" s="88"/>
      <c r="DM45" s="88"/>
    </row>
    <row r="46" spans="1:117" s="72" customFormat="1" ht="15" hidden="1" customHeight="1" x14ac:dyDescent="0.2">
      <c r="A46" s="430"/>
      <c r="B46" s="456"/>
      <c r="C46" s="456"/>
      <c r="D46" s="456"/>
      <c r="E46" s="457"/>
      <c r="F46" s="458"/>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5"/>
      <c r="BE46" s="459"/>
      <c r="BF46" s="460"/>
      <c r="BG46" s="460"/>
      <c r="BH46" s="460"/>
      <c r="BI46" s="460"/>
      <c r="BJ46" s="460"/>
      <c r="BK46" s="460"/>
      <c r="BL46" s="460"/>
      <c r="BM46" s="460"/>
      <c r="BN46" s="460"/>
      <c r="BO46" s="460"/>
      <c r="BP46" s="460"/>
      <c r="BQ46" s="460"/>
      <c r="BR46" s="460"/>
      <c r="BS46" s="460"/>
      <c r="BT46" s="460"/>
      <c r="BU46" s="460"/>
      <c r="BV46" s="460"/>
      <c r="BW46" s="461"/>
      <c r="BX46" s="459"/>
      <c r="BY46" s="460"/>
      <c r="BZ46" s="460"/>
      <c r="CA46" s="460"/>
      <c r="CB46" s="460"/>
      <c r="CC46" s="460"/>
      <c r="CD46" s="460"/>
      <c r="CE46" s="460"/>
      <c r="CF46" s="460"/>
      <c r="CG46" s="460"/>
      <c r="CH46" s="460"/>
      <c r="CI46" s="460"/>
      <c r="CJ46" s="460"/>
      <c r="CK46" s="460"/>
      <c r="CL46" s="460"/>
      <c r="CM46" s="460"/>
      <c r="CN46" s="460"/>
      <c r="CO46" s="460"/>
      <c r="CP46" s="461"/>
      <c r="CQ46" s="459"/>
      <c r="CR46" s="460"/>
      <c r="CS46" s="460"/>
      <c r="CT46" s="460"/>
      <c r="CU46" s="460"/>
      <c r="CV46" s="460"/>
      <c r="CW46" s="460"/>
      <c r="CX46" s="460"/>
      <c r="CY46" s="460"/>
      <c r="CZ46" s="460"/>
      <c r="DA46" s="460"/>
      <c r="DB46" s="460"/>
      <c r="DC46" s="460"/>
      <c r="DD46" s="460"/>
      <c r="DE46" s="460"/>
      <c r="DF46" s="460"/>
      <c r="DG46" s="460"/>
      <c r="DH46" s="460"/>
      <c r="DI46" s="460"/>
      <c r="DJ46" s="461"/>
      <c r="DK46" s="88"/>
      <c r="DL46" s="88"/>
      <c r="DM46" s="88"/>
    </row>
    <row r="47" spans="1:117" s="72" customFormat="1" ht="15" hidden="1" customHeight="1" x14ac:dyDescent="0.2">
      <c r="A47" s="430"/>
      <c r="B47" s="456"/>
      <c r="C47" s="456"/>
      <c r="D47" s="456"/>
      <c r="E47" s="457"/>
      <c r="F47" s="458"/>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5"/>
      <c r="BE47" s="459"/>
      <c r="BF47" s="460"/>
      <c r="BG47" s="460"/>
      <c r="BH47" s="460"/>
      <c r="BI47" s="460"/>
      <c r="BJ47" s="460"/>
      <c r="BK47" s="460"/>
      <c r="BL47" s="460"/>
      <c r="BM47" s="460"/>
      <c r="BN47" s="460"/>
      <c r="BO47" s="460"/>
      <c r="BP47" s="460"/>
      <c r="BQ47" s="460"/>
      <c r="BR47" s="460"/>
      <c r="BS47" s="460"/>
      <c r="BT47" s="460"/>
      <c r="BU47" s="460"/>
      <c r="BV47" s="460"/>
      <c r="BW47" s="461"/>
      <c r="BX47" s="459"/>
      <c r="BY47" s="460"/>
      <c r="BZ47" s="460"/>
      <c r="CA47" s="460"/>
      <c r="CB47" s="460"/>
      <c r="CC47" s="460"/>
      <c r="CD47" s="460"/>
      <c r="CE47" s="460"/>
      <c r="CF47" s="460"/>
      <c r="CG47" s="460"/>
      <c r="CH47" s="460"/>
      <c r="CI47" s="460"/>
      <c r="CJ47" s="460"/>
      <c r="CK47" s="460"/>
      <c r="CL47" s="460"/>
      <c r="CM47" s="460"/>
      <c r="CN47" s="460"/>
      <c r="CO47" s="460"/>
      <c r="CP47" s="461"/>
      <c r="CQ47" s="459"/>
      <c r="CR47" s="460"/>
      <c r="CS47" s="460"/>
      <c r="CT47" s="460"/>
      <c r="CU47" s="460"/>
      <c r="CV47" s="460"/>
      <c r="CW47" s="460"/>
      <c r="CX47" s="460"/>
      <c r="CY47" s="460"/>
      <c r="CZ47" s="460"/>
      <c r="DA47" s="460"/>
      <c r="DB47" s="460"/>
      <c r="DC47" s="460"/>
      <c r="DD47" s="460"/>
      <c r="DE47" s="460"/>
      <c r="DF47" s="460"/>
      <c r="DG47" s="460"/>
      <c r="DH47" s="460"/>
      <c r="DI47" s="460"/>
      <c r="DJ47" s="461"/>
      <c r="DK47" s="88"/>
      <c r="DL47" s="88"/>
      <c r="DM47" s="88"/>
    </row>
    <row r="48" spans="1:117" s="72" customFormat="1" ht="15" hidden="1" customHeight="1" x14ac:dyDescent="0.2">
      <c r="A48" s="430"/>
      <c r="B48" s="456"/>
      <c r="C48" s="456"/>
      <c r="D48" s="456"/>
      <c r="E48" s="457"/>
      <c r="F48" s="458"/>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5"/>
      <c r="BE48" s="459"/>
      <c r="BF48" s="460"/>
      <c r="BG48" s="460"/>
      <c r="BH48" s="460"/>
      <c r="BI48" s="460"/>
      <c r="BJ48" s="460"/>
      <c r="BK48" s="460"/>
      <c r="BL48" s="460"/>
      <c r="BM48" s="460"/>
      <c r="BN48" s="460"/>
      <c r="BO48" s="460"/>
      <c r="BP48" s="460"/>
      <c r="BQ48" s="460"/>
      <c r="BR48" s="460"/>
      <c r="BS48" s="460"/>
      <c r="BT48" s="460"/>
      <c r="BU48" s="460"/>
      <c r="BV48" s="460"/>
      <c r="BW48" s="461"/>
      <c r="BX48" s="459"/>
      <c r="BY48" s="460"/>
      <c r="BZ48" s="460"/>
      <c r="CA48" s="460"/>
      <c r="CB48" s="460"/>
      <c r="CC48" s="460"/>
      <c r="CD48" s="460"/>
      <c r="CE48" s="460"/>
      <c r="CF48" s="460"/>
      <c r="CG48" s="460"/>
      <c r="CH48" s="460"/>
      <c r="CI48" s="460"/>
      <c r="CJ48" s="460"/>
      <c r="CK48" s="460"/>
      <c r="CL48" s="460"/>
      <c r="CM48" s="460"/>
      <c r="CN48" s="460"/>
      <c r="CO48" s="460"/>
      <c r="CP48" s="461"/>
      <c r="CQ48" s="459"/>
      <c r="CR48" s="460"/>
      <c r="CS48" s="460"/>
      <c r="CT48" s="460"/>
      <c r="CU48" s="460"/>
      <c r="CV48" s="460"/>
      <c r="CW48" s="460"/>
      <c r="CX48" s="460"/>
      <c r="CY48" s="460"/>
      <c r="CZ48" s="460"/>
      <c r="DA48" s="460"/>
      <c r="DB48" s="460"/>
      <c r="DC48" s="460"/>
      <c r="DD48" s="460"/>
      <c r="DE48" s="460"/>
      <c r="DF48" s="460"/>
      <c r="DG48" s="460"/>
      <c r="DH48" s="460"/>
      <c r="DI48" s="460"/>
      <c r="DJ48" s="461"/>
      <c r="DK48" s="88"/>
      <c r="DL48" s="88"/>
      <c r="DM48" s="88"/>
    </row>
    <row r="49" spans="1:117" s="72" customFormat="1" ht="15" hidden="1" customHeight="1" x14ac:dyDescent="0.2">
      <c r="A49" s="430"/>
      <c r="B49" s="456"/>
      <c r="C49" s="456"/>
      <c r="D49" s="456"/>
      <c r="E49" s="457"/>
      <c r="F49" s="458"/>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5"/>
      <c r="BE49" s="459"/>
      <c r="BF49" s="460"/>
      <c r="BG49" s="460"/>
      <c r="BH49" s="460"/>
      <c r="BI49" s="460"/>
      <c r="BJ49" s="460"/>
      <c r="BK49" s="460"/>
      <c r="BL49" s="460"/>
      <c r="BM49" s="460"/>
      <c r="BN49" s="460"/>
      <c r="BO49" s="460"/>
      <c r="BP49" s="460"/>
      <c r="BQ49" s="460"/>
      <c r="BR49" s="460"/>
      <c r="BS49" s="460"/>
      <c r="BT49" s="460"/>
      <c r="BU49" s="460"/>
      <c r="BV49" s="460"/>
      <c r="BW49" s="461"/>
      <c r="BX49" s="459"/>
      <c r="BY49" s="460"/>
      <c r="BZ49" s="460"/>
      <c r="CA49" s="460"/>
      <c r="CB49" s="460"/>
      <c r="CC49" s="460"/>
      <c r="CD49" s="460"/>
      <c r="CE49" s="460"/>
      <c r="CF49" s="460"/>
      <c r="CG49" s="460"/>
      <c r="CH49" s="460"/>
      <c r="CI49" s="460"/>
      <c r="CJ49" s="460"/>
      <c r="CK49" s="460"/>
      <c r="CL49" s="460"/>
      <c r="CM49" s="460"/>
      <c r="CN49" s="460"/>
      <c r="CO49" s="460"/>
      <c r="CP49" s="461"/>
      <c r="CQ49" s="459"/>
      <c r="CR49" s="460"/>
      <c r="CS49" s="460"/>
      <c r="CT49" s="460"/>
      <c r="CU49" s="460"/>
      <c r="CV49" s="460"/>
      <c r="CW49" s="460"/>
      <c r="CX49" s="460"/>
      <c r="CY49" s="460"/>
      <c r="CZ49" s="460"/>
      <c r="DA49" s="460"/>
      <c r="DB49" s="460"/>
      <c r="DC49" s="460"/>
      <c r="DD49" s="460"/>
      <c r="DE49" s="460"/>
      <c r="DF49" s="460"/>
      <c r="DG49" s="460"/>
      <c r="DH49" s="460"/>
      <c r="DI49" s="460"/>
      <c r="DJ49" s="461"/>
      <c r="DK49" s="88"/>
      <c r="DL49" s="88"/>
      <c r="DM49" s="88"/>
    </row>
    <row r="50" spans="1:117" s="72" customFormat="1" ht="15" hidden="1" customHeight="1" x14ac:dyDescent="0.2">
      <c r="A50" s="430"/>
      <c r="B50" s="456"/>
      <c r="C50" s="456"/>
      <c r="D50" s="456"/>
      <c r="E50" s="457"/>
      <c r="F50" s="458"/>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5"/>
      <c r="BE50" s="459"/>
      <c r="BF50" s="460"/>
      <c r="BG50" s="460"/>
      <c r="BH50" s="460"/>
      <c r="BI50" s="460"/>
      <c r="BJ50" s="460"/>
      <c r="BK50" s="460"/>
      <c r="BL50" s="460"/>
      <c r="BM50" s="460"/>
      <c r="BN50" s="460"/>
      <c r="BO50" s="460"/>
      <c r="BP50" s="460"/>
      <c r="BQ50" s="460"/>
      <c r="BR50" s="460"/>
      <c r="BS50" s="460"/>
      <c r="BT50" s="460"/>
      <c r="BU50" s="460"/>
      <c r="BV50" s="460"/>
      <c r="BW50" s="461"/>
      <c r="BX50" s="459"/>
      <c r="BY50" s="460"/>
      <c r="BZ50" s="460"/>
      <c r="CA50" s="460"/>
      <c r="CB50" s="460"/>
      <c r="CC50" s="460"/>
      <c r="CD50" s="460"/>
      <c r="CE50" s="460"/>
      <c r="CF50" s="460"/>
      <c r="CG50" s="460"/>
      <c r="CH50" s="460"/>
      <c r="CI50" s="460"/>
      <c r="CJ50" s="460"/>
      <c r="CK50" s="460"/>
      <c r="CL50" s="460"/>
      <c r="CM50" s="460"/>
      <c r="CN50" s="460"/>
      <c r="CO50" s="460"/>
      <c r="CP50" s="461"/>
      <c r="CQ50" s="459"/>
      <c r="CR50" s="460"/>
      <c r="CS50" s="460"/>
      <c r="CT50" s="460"/>
      <c r="CU50" s="460"/>
      <c r="CV50" s="460"/>
      <c r="CW50" s="460"/>
      <c r="CX50" s="460"/>
      <c r="CY50" s="460"/>
      <c r="CZ50" s="460"/>
      <c r="DA50" s="460"/>
      <c r="DB50" s="460"/>
      <c r="DC50" s="460"/>
      <c r="DD50" s="460"/>
      <c r="DE50" s="460"/>
      <c r="DF50" s="460"/>
      <c r="DG50" s="460"/>
      <c r="DH50" s="460"/>
      <c r="DI50" s="460"/>
      <c r="DJ50" s="461"/>
      <c r="DK50" s="88"/>
      <c r="DL50" s="88"/>
      <c r="DM50" s="88"/>
    </row>
    <row r="51" spans="1:117" s="72" customFormat="1" ht="15" hidden="1" customHeight="1" x14ac:dyDescent="0.2">
      <c r="A51" s="430"/>
      <c r="B51" s="456"/>
      <c r="C51" s="456"/>
      <c r="D51" s="456"/>
      <c r="E51" s="457"/>
      <c r="F51" s="458"/>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5"/>
      <c r="BE51" s="459"/>
      <c r="BF51" s="460"/>
      <c r="BG51" s="460"/>
      <c r="BH51" s="460"/>
      <c r="BI51" s="460"/>
      <c r="BJ51" s="460"/>
      <c r="BK51" s="460"/>
      <c r="BL51" s="460"/>
      <c r="BM51" s="460"/>
      <c r="BN51" s="460"/>
      <c r="BO51" s="460"/>
      <c r="BP51" s="460"/>
      <c r="BQ51" s="460"/>
      <c r="BR51" s="460"/>
      <c r="BS51" s="460"/>
      <c r="BT51" s="460"/>
      <c r="BU51" s="460"/>
      <c r="BV51" s="460"/>
      <c r="BW51" s="461"/>
      <c r="BX51" s="459"/>
      <c r="BY51" s="460"/>
      <c r="BZ51" s="460"/>
      <c r="CA51" s="460"/>
      <c r="CB51" s="460"/>
      <c r="CC51" s="460"/>
      <c r="CD51" s="460"/>
      <c r="CE51" s="460"/>
      <c r="CF51" s="460"/>
      <c r="CG51" s="460"/>
      <c r="CH51" s="460"/>
      <c r="CI51" s="460"/>
      <c r="CJ51" s="460"/>
      <c r="CK51" s="460"/>
      <c r="CL51" s="460"/>
      <c r="CM51" s="460"/>
      <c r="CN51" s="460"/>
      <c r="CO51" s="460"/>
      <c r="CP51" s="461"/>
      <c r="CQ51" s="459"/>
      <c r="CR51" s="460"/>
      <c r="CS51" s="460"/>
      <c r="CT51" s="460"/>
      <c r="CU51" s="460"/>
      <c r="CV51" s="460"/>
      <c r="CW51" s="460"/>
      <c r="CX51" s="460"/>
      <c r="CY51" s="460"/>
      <c r="CZ51" s="460"/>
      <c r="DA51" s="460"/>
      <c r="DB51" s="460"/>
      <c r="DC51" s="460"/>
      <c r="DD51" s="460"/>
      <c r="DE51" s="460"/>
      <c r="DF51" s="460"/>
      <c r="DG51" s="460"/>
      <c r="DH51" s="460"/>
      <c r="DI51" s="460"/>
      <c r="DJ51" s="461"/>
      <c r="DK51" s="88"/>
      <c r="DL51" s="88"/>
      <c r="DM51" s="88"/>
    </row>
    <row r="52" spans="1:117" s="72" customFormat="1" ht="15" customHeight="1" x14ac:dyDescent="0.2">
      <c r="A52" s="430"/>
      <c r="B52" s="456"/>
      <c r="C52" s="456"/>
      <c r="D52" s="456"/>
      <c r="E52" s="457"/>
      <c r="F52" s="487" t="s">
        <v>371</v>
      </c>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3"/>
      <c r="BE52" s="435" t="s">
        <v>36</v>
      </c>
      <c r="BF52" s="436"/>
      <c r="BG52" s="436"/>
      <c r="BH52" s="436"/>
      <c r="BI52" s="436"/>
      <c r="BJ52" s="436"/>
      <c r="BK52" s="436"/>
      <c r="BL52" s="436"/>
      <c r="BM52" s="436"/>
      <c r="BN52" s="436"/>
      <c r="BO52" s="436"/>
      <c r="BP52" s="436"/>
      <c r="BQ52" s="436"/>
      <c r="BR52" s="436"/>
      <c r="BS52" s="436"/>
      <c r="BT52" s="436"/>
      <c r="BU52" s="436"/>
      <c r="BV52" s="436"/>
      <c r="BW52" s="437"/>
      <c r="BX52" s="435" t="s">
        <v>36</v>
      </c>
      <c r="BY52" s="436"/>
      <c r="BZ52" s="436"/>
      <c r="CA52" s="436"/>
      <c r="CB52" s="436"/>
      <c r="CC52" s="436"/>
      <c r="CD52" s="436"/>
      <c r="CE52" s="436"/>
      <c r="CF52" s="436"/>
      <c r="CG52" s="436"/>
      <c r="CH52" s="436"/>
      <c r="CI52" s="436"/>
      <c r="CJ52" s="436"/>
      <c r="CK52" s="436"/>
      <c r="CL52" s="436"/>
      <c r="CM52" s="436"/>
      <c r="CN52" s="436"/>
      <c r="CO52" s="436"/>
      <c r="CP52" s="437"/>
      <c r="CQ52" s="470">
        <f>CQ10+CQ13+CQ16+CQ19+CQ22+CQ31+CQ34</f>
        <v>135000</v>
      </c>
      <c r="CR52" s="471"/>
      <c r="CS52" s="471"/>
      <c r="CT52" s="471"/>
      <c r="CU52" s="471"/>
      <c r="CV52" s="471"/>
      <c r="CW52" s="471"/>
      <c r="CX52" s="471"/>
      <c r="CY52" s="471"/>
      <c r="CZ52" s="471"/>
      <c r="DA52" s="471"/>
      <c r="DB52" s="471"/>
      <c r="DC52" s="471"/>
      <c r="DD52" s="471"/>
      <c r="DE52" s="471"/>
      <c r="DF52" s="471"/>
      <c r="DG52" s="471"/>
      <c r="DH52" s="471"/>
      <c r="DI52" s="471"/>
      <c r="DJ52" s="472"/>
      <c r="DK52" s="98">
        <f>DK10+DK13+DK16+DK19+DK22+DK31+DK34</f>
        <v>0</v>
      </c>
      <c r="DL52" s="98">
        <f>DL10+DL13+DL16+DL19+DL22+DL31+DL34</f>
        <v>0</v>
      </c>
      <c r="DM52" s="98">
        <f>DM10+DM13+DM16+DM19+DM22+DM31+DM34</f>
        <v>135000</v>
      </c>
    </row>
    <row r="53" spans="1:117" ht="15" x14ac:dyDescent="0.25"/>
  </sheetData>
  <mergeCells count="229">
    <mergeCell ref="DK1:DM1"/>
    <mergeCell ref="A3:DJ3"/>
    <mergeCell ref="V5:DJ5"/>
    <mergeCell ref="A7:E8"/>
    <mergeCell ref="F7:BD8"/>
    <mergeCell ref="BE7:BW8"/>
    <mergeCell ref="BX7:CP8"/>
    <mergeCell ref="CQ7:DJ8"/>
    <mergeCell ref="DK7:DM7"/>
    <mergeCell ref="A9:E9"/>
    <mergeCell ref="F9:BD9"/>
    <mergeCell ref="BE9:BW9"/>
    <mergeCell ref="BX9:CP9"/>
    <mergeCell ref="CQ9:DJ9"/>
    <mergeCell ref="A10:E10"/>
    <mergeCell ref="F10:BD10"/>
    <mergeCell ref="BE10:BW10"/>
    <mergeCell ref="BX10:CP10"/>
    <mergeCell ref="CQ10:DJ10"/>
    <mergeCell ref="A11:E11"/>
    <mergeCell ref="F11:BD11"/>
    <mergeCell ref="BE11:BW11"/>
    <mergeCell ref="BX11:CP11"/>
    <mergeCell ref="CQ11:DJ11"/>
    <mergeCell ref="A12:E12"/>
    <mergeCell ref="F12:BD12"/>
    <mergeCell ref="BE12:BW12"/>
    <mergeCell ref="BX12:CP12"/>
    <mergeCell ref="CQ12:DJ12"/>
    <mergeCell ref="A13:E13"/>
    <mergeCell ref="F13:BD13"/>
    <mergeCell ref="BE13:BW13"/>
    <mergeCell ref="BX13:CP13"/>
    <mergeCell ref="CQ13:DJ13"/>
    <mergeCell ref="A14:E14"/>
    <mergeCell ref="F14:BD14"/>
    <mergeCell ref="BE14:BW14"/>
    <mergeCell ref="BX14:CP14"/>
    <mergeCell ref="CQ14:DJ14"/>
    <mergeCell ref="A15:E15"/>
    <mergeCell ref="F15:BD15"/>
    <mergeCell ref="BE15:BW15"/>
    <mergeCell ref="BX15:CP15"/>
    <mergeCell ref="CQ15:DJ15"/>
    <mergeCell ref="A16:E16"/>
    <mergeCell ref="F16:BD16"/>
    <mergeCell ref="BE16:BW16"/>
    <mergeCell ref="BX16:CP16"/>
    <mergeCell ref="CQ16:DJ16"/>
    <mergeCell ref="A17:E17"/>
    <mergeCell ref="F17:BD17"/>
    <mergeCell ref="BE17:BW17"/>
    <mergeCell ref="BX17:CP17"/>
    <mergeCell ref="CQ17:DJ17"/>
    <mergeCell ref="A18:E18"/>
    <mergeCell ref="F18:BD18"/>
    <mergeCell ref="BE18:BW18"/>
    <mergeCell ref="BX18:CP18"/>
    <mergeCell ref="CQ18:DJ18"/>
    <mergeCell ref="A19:E19"/>
    <mergeCell ref="F19:BD19"/>
    <mergeCell ref="BE19:BW19"/>
    <mergeCell ref="BX19:CP19"/>
    <mergeCell ref="CQ19:DJ19"/>
    <mergeCell ref="A20:E20"/>
    <mergeCell ref="F20:BD20"/>
    <mergeCell ref="BE20:BW20"/>
    <mergeCell ref="BX20:CP20"/>
    <mergeCell ref="CQ20:DJ20"/>
    <mergeCell ref="A21:E21"/>
    <mergeCell ref="F21:BD21"/>
    <mergeCell ref="BE21:BW21"/>
    <mergeCell ref="BX21:CP21"/>
    <mergeCell ref="CQ21:DJ21"/>
    <mergeCell ref="A22:E22"/>
    <mergeCell ref="F22:BD22"/>
    <mergeCell ref="BE22:BW22"/>
    <mergeCell ref="BX22:CP22"/>
    <mergeCell ref="CQ22:DJ22"/>
    <mergeCell ref="A23:E23"/>
    <mergeCell ref="F23:BD23"/>
    <mergeCell ref="BE23:BW23"/>
    <mergeCell ref="BX23:CP23"/>
    <mergeCell ref="CQ23:DJ23"/>
    <mergeCell ref="A24:E24"/>
    <mergeCell ref="F24:BD24"/>
    <mergeCell ref="BE24:BW24"/>
    <mergeCell ref="BX24:CP24"/>
    <mergeCell ref="CQ24:DJ24"/>
    <mergeCell ref="A25:E25"/>
    <mergeCell ref="F25:BD25"/>
    <mergeCell ref="BE25:BW25"/>
    <mergeCell ref="BX25:CP25"/>
    <mergeCell ref="CQ25:DJ25"/>
    <mergeCell ref="A26:E26"/>
    <mergeCell ref="F26:BD26"/>
    <mergeCell ref="BE26:BW26"/>
    <mergeCell ref="BX26:CP26"/>
    <mergeCell ref="CQ26:DJ26"/>
    <mergeCell ref="A27:E27"/>
    <mergeCell ref="F27:BD27"/>
    <mergeCell ref="BE27:BW27"/>
    <mergeCell ref="BX27:CP27"/>
    <mergeCell ref="CQ27:DJ27"/>
    <mergeCell ref="A28:E28"/>
    <mergeCell ref="F28:BD28"/>
    <mergeCell ref="BE28:BW28"/>
    <mergeCell ref="BX28:CP28"/>
    <mergeCell ref="CQ28:DJ28"/>
    <mergeCell ref="A29:E29"/>
    <mergeCell ref="F29:BD29"/>
    <mergeCell ref="BE29:BW29"/>
    <mergeCell ref="BX29:CP29"/>
    <mergeCell ref="CQ29:DJ29"/>
    <mergeCell ref="A30:E30"/>
    <mergeCell ref="F30:BD30"/>
    <mergeCell ref="BE30:BW30"/>
    <mergeCell ref="BX30:CP30"/>
    <mergeCell ref="CQ30:DJ30"/>
    <mergeCell ref="A31:E31"/>
    <mergeCell ref="F31:BD31"/>
    <mergeCell ref="BE31:BW31"/>
    <mergeCell ref="BX31:CP31"/>
    <mergeCell ref="CQ31:DJ31"/>
    <mergeCell ref="A32:E32"/>
    <mergeCell ref="F32:BD32"/>
    <mergeCell ref="BE32:BW32"/>
    <mergeCell ref="BX32:CP32"/>
    <mergeCell ref="CQ32:DJ32"/>
    <mergeCell ref="A33:E33"/>
    <mergeCell ref="F33:BD33"/>
    <mergeCell ref="BE33:BW33"/>
    <mergeCell ref="BX33:CP33"/>
    <mergeCell ref="CQ33:DJ33"/>
    <mergeCell ref="A34:E34"/>
    <mergeCell ref="F34:BD34"/>
    <mergeCell ref="BE34:BW34"/>
    <mergeCell ref="BX34:CP34"/>
    <mergeCell ref="CQ34:DJ34"/>
    <mergeCell ref="A35:E35"/>
    <mergeCell ref="F35:BD35"/>
    <mergeCell ref="BE35:BW35"/>
    <mergeCell ref="BX35:CP35"/>
    <mergeCell ref="CQ35:DJ35"/>
    <mergeCell ref="A36:E36"/>
    <mergeCell ref="F36:BD36"/>
    <mergeCell ref="BE36:BW36"/>
    <mergeCell ref="BX36:CP36"/>
    <mergeCell ref="CQ36:DJ36"/>
    <mergeCell ref="A37:E37"/>
    <mergeCell ref="F37:BD37"/>
    <mergeCell ref="BE37:BW37"/>
    <mergeCell ref="BX37:CP37"/>
    <mergeCell ref="CQ37:DJ37"/>
    <mergeCell ref="A38:E38"/>
    <mergeCell ref="F38:BD38"/>
    <mergeCell ref="BE38:BW38"/>
    <mergeCell ref="BX38:CP38"/>
    <mergeCell ref="CQ38:DJ38"/>
    <mergeCell ref="A39:E39"/>
    <mergeCell ref="F39:BD39"/>
    <mergeCell ref="BE39:BW39"/>
    <mergeCell ref="BX39:CP39"/>
    <mergeCell ref="CQ39:DJ39"/>
    <mergeCell ref="A40:E40"/>
    <mergeCell ref="F40:BD40"/>
    <mergeCell ref="BE40:BW40"/>
    <mergeCell ref="BX40:CP40"/>
    <mergeCell ref="CQ40:DJ40"/>
    <mergeCell ref="A41:E41"/>
    <mergeCell ref="F41:BD41"/>
    <mergeCell ref="BE41:BW41"/>
    <mergeCell ref="BX41:CP41"/>
    <mergeCell ref="CQ41:DJ41"/>
    <mergeCell ref="A42:E42"/>
    <mergeCell ref="F42:BD42"/>
    <mergeCell ref="BE42:BW42"/>
    <mergeCell ref="BX42:CP42"/>
    <mergeCell ref="CQ42:DJ42"/>
    <mergeCell ref="A43:E43"/>
    <mergeCell ref="F43:BD43"/>
    <mergeCell ref="BE43:BW43"/>
    <mergeCell ref="BX43:CP43"/>
    <mergeCell ref="CQ43:DJ43"/>
    <mergeCell ref="A44:E44"/>
    <mergeCell ref="F44:BD44"/>
    <mergeCell ref="BE44:BW44"/>
    <mergeCell ref="BX44:CP44"/>
    <mergeCell ref="CQ44:DJ44"/>
    <mergeCell ref="A45:E45"/>
    <mergeCell ref="F45:BD45"/>
    <mergeCell ref="BE45:BW45"/>
    <mergeCell ref="BX45:CP45"/>
    <mergeCell ref="CQ45:DJ45"/>
    <mergeCell ref="A46:E46"/>
    <mergeCell ref="F46:BD46"/>
    <mergeCell ref="BE46:BW46"/>
    <mergeCell ref="BX46:CP46"/>
    <mergeCell ref="CQ46:DJ46"/>
    <mergeCell ref="A47:E47"/>
    <mergeCell ref="F47:BD47"/>
    <mergeCell ref="BE47:BW47"/>
    <mergeCell ref="BX47:CP47"/>
    <mergeCell ref="CQ47:DJ47"/>
    <mergeCell ref="A48:E48"/>
    <mergeCell ref="F48:BD48"/>
    <mergeCell ref="BE48:BW48"/>
    <mergeCell ref="BX48:CP48"/>
    <mergeCell ref="CQ48:DJ48"/>
    <mergeCell ref="A49:E49"/>
    <mergeCell ref="F49:BD49"/>
    <mergeCell ref="BE49:BW49"/>
    <mergeCell ref="BX49:CP49"/>
    <mergeCell ref="CQ49:DJ49"/>
    <mergeCell ref="A50:E50"/>
    <mergeCell ref="F50:BD50"/>
    <mergeCell ref="BE50:BW50"/>
    <mergeCell ref="BX50:CP50"/>
    <mergeCell ref="CQ50:DJ50"/>
    <mergeCell ref="A51:E51"/>
    <mergeCell ref="F51:BD51"/>
    <mergeCell ref="BE51:BW51"/>
    <mergeCell ref="BX51:CP51"/>
    <mergeCell ref="CQ51:DJ51"/>
    <mergeCell ref="A52:E52"/>
    <mergeCell ref="F52:BD52"/>
    <mergeCell ref="BE52:BW52"/>
    <mergeCell ref="BX52:CP52"/>
    <mergeCell ref="CQ52:DJ52"/>
  </mergeCells>
  <pageMargins left="0.78740157480314965" right="0.78740157480314965" top="1.1811023622047245" bottom="0.39370078740157483" header="0" footer="0"/>
  <pageSetup paperSize="9" scale="96" fitToHeight="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5A7D-615C-4146-B1F3-3B8C153E206F}">
  <dimension ref="A1:DB23"/>
  <sheetViews>
    <sheetView view="pageBreakPreview" zoomScaleNormal="100" zoomScaleSheetLayoutView="100" workbookViewId="0">
      <selection activeCell="FL23" sqref="FL23"/>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13" width="0.85546875" style="56"/>
    <col min="14" max="16" width="0.85546875" style="56" customWidth="1"/>
    <col min="17" max="21" width="0.85546875" style="56"/>
    <col min="22" max="22" width="2.140625" style="56" customWidth="1"/>
    <col min="23" max="23" width="0.85546875" style="56"/>
    <col min="24" max="24" width="25.140625" style="56" customWidth="1"/>
    <col min="25" max="47" width="0.85546875" style="56"/>
    <col min="48" max="48" width="2.85546875" style="56" customWidth="1"/>
    <col min="49" max="56" width="0.85546875" style="56"/>
    <col min="57" max="57" width="8" style="56" customWidth="1"/>
    <col min="58" max="66" width="0.85546875" style="56"/>
    <col min="67" max="67" width="11.7109375" style="56" customWidth="1"/>
    <col min="68" max="68" width="5.85546875" style="56" hidden="1" customWidth="1"/>
    <col min="69" max="82" width="0.85546875" style="56" customWidth="1"/>
    <col min="83" max="256" width="0.85546875" style="56"/>
    <col min="257" max="257" width="1.5703125" style="56" customWidth="1"/>
    <col min="258" max="258" width="0.85546875" style="56"/>
    <col min="259" max="259" width="0.42578125" style="56" customWidth="1"/>
    <col min="260" max="261" width="0" style="56" hidden="1" customWidth="1"/>
    <col min="262" max="277" width="0.85546875" style="56"/>
    <col min="278" max="278" width="2.140625" style="56" customWidth="1"/>
    <col min="279" max="279" width="0.85546875" style="56"/>
    <col min="280" max="280" width="25.140625" style="56" customWidth="1"/>
    <col min="281" max="303" width="0.85546875" style="56"/>
    <col min="304" max="304" width="2.85546875" style="56" customWidth="1"/>
    <col min="305" max="312" width="0.85546875" style="56"/>
    <col min="313" max="313" width="8" style="56" customWidth="1"/>
    <col min="314" max="322" width="0.85546875" style="56"/>
    <col min="323" max="323" width="11.7109375" style="56" customWidth="1"/>
    <col min="324" max="324" width="0" style="56" hidden="1" customWidth="1"/>
    <col min="325" max="512" width="0.85546875" style="56"/>
    <col min="513" max="513" width="1.5703125" style="56" customWidth="1"/>
    <col min="514" max="514" width="0.85546875" style="56"/>
    <col min="515" max="515" width="0.42578125" style="56" customWidth="1"/>
    <col min="516" max="517" width="0" style="56" hidden="1" customWidth="1"/>
    <col min="518" max="533" width="0.85546875" style="56"/>
    <col min="534" max="534" width="2.140625" style="56" customWidth="1"/>
    <col min="535" max="535" width="0.85546875" style="56"/>
    <col min="536" max="536" width="25.140625" style="56" customWidth="1"/>
    <col min="537" max="559" width="0.85546875" style="56"/>
    <col min="560" max="560" width="2.85546875" style="56" customWidth="1"/>
    <col min="561" max="568" width="0.85546875" style="56"/>
    <col min="569" max="569" width="8" style="56" customWidth="1"/>
    <col min="570" max="578" width="0.85546875" style="56"/>
    <col min="579" max="579" width="11.7109375" style="56" customWidth="1"/>
    <col min="580" max="580" width="0" style="56" hidden="1" customWidth="1"/>
    <col min="581" max="768" width="0.85546875" style="56"/>
    <col min="769" max="769" width="1.5703125" style="56" customWidth="1"/>
    <col min="770" max="770" width="0.85546875" style="56"/>
    <col min="771" max="771" width="0.42578125" style="56" customWidth="1"/>
    <col min="772" max="773" width="0" style="56" hidden="1" customWidth="1"/>
    <col min="774" max="789" width="0.85546875" style="56"/>
    <col min="790" max="790" width="2.140625" style="56" customWidth="1"/>
    <col min="791" max="791" width="0.85546875" style="56"/>
    <col min="792" max="792" width="25.140625" style="56" customWidth="1"/>
    <col min="793" max="815" width="0.85546875" style="56"/>
    <col min="816" max="816" width="2.85546875" style="56" customWidth="1"/>
    <col min="817" max="824" width="0.85546875" style="56"/>
    <col min="825" max="825" width="8" style="56" customWidth="1"/>
    <col min="826" max="834" width="0.85546875" style="56"/>
    <col min="835" max="835" width="11.7109375" style="56" customWidth="1"/>
    <col min="836" max="836" width="0" style="56" hidden="1" customWidth="1"/>
    <col min="837" max="1024" width="0.85546875" style="56"/>
    <col min="1025" max="1025" width="1.5703125" style="56" customWidth="1"/>
    <col min="1026" max="1026" width="0.85546875" style="56"/>
    <col min="1027" max="1027" width="0.42578125" style="56" customWidth="1"/>
    <col min="1028" max="1029" width="0" style="56" hidden="1" customWidth="1"/>
    <col min="1030" max="1045" width="0.85546875" style="56"/>
    <col min="1046" max="1046" width="2.140625" style="56" customWidth="1"/>
    <col min="1047" max="1047" width="0.85546875" style="56"/>
    <col min="1048" max="1048" width="25.140625" style="56" customWidth="1"/>
    <col min="1049" max="1071" width="0.85546875" style="56"/>
    <col min="1072" max="1072" width="2.85546875" style="56" customWidth="1"/>
    <col min="1073" max="1080" width="0.85546875" style="56"/>
    <col min="1081" max="1081" width="8" style="56" customWidth="1"/>
    <col min="1082" max="1090" width="0.85546875" style="56"/>
    <col min="1091" max="1091" width="11.7109375" style="56" customWidth="1"/>
    <col min="1092" max="1092" width="0" style="56" hidden="1" customWidth="1"/>
    <col min="1093" max="1280" width="0.85546875" style="56"/>
    <col min="1281" max="1281" width="1.5703125" style="56" customWidth="1"/>
    <col min="1282" max="1282" width="0.85546875" style="56"/>
    <col min="1283" max="1283" width="0.42578125" style="56" customWidth="1"/>
    <col min="1284" max="1285" width="0" style="56" hidden="1" customWidth="1"/>
    <col min="1286" max="1301" width="0.85546875" style="56"/>
    <col min="1302" max="1302" width="2.140625" style="56" customWidth="1"/>
    <col min="1303" max="1303" width="0.85546875" style="56"/>
    <col min="1304" max="1304" width="25.140625" style="56" customWidth="1"/>
    <col min="1305" max="1327" width="0.85546875" style="56"/>
    <col min="1328" max="1328" width="2.85546875" style="56" customWidth="1"/>
    <col min="1329" max="1336" width="0.85546875" style="56"/>
    <col min="1337" max="1337" width="8" style="56" customWidth="1"/>
    <col min="1338" max="1346" width="0.85546875" style="56"/>
    <col min="1347" max="1347" width="11.7109375" style="56" customWidth="1"/>
    <col min="1348" max="1348" width="0" style="56" hidden="1" customWidth="1"/>
    <col min="1349" max="1536" width="0.85546875" style="56"/>
    <col min="1537" max="1537" width="1.5703125" style="56" customWidth="1"/>
    <col min="1538" max="1538" width="0.85546875" style="56"/>
    <col min="1539" max="1539" width="0.42578125" style="56" customWidth="1"/>
    <col min="1540" max="1541" width="0" style="56" hidden="1" customWidth="1"/>
    <col min="1542" max="1557" width="0.85546875" style="56"/>
    <col min="1558" max="1558" width="2.140625" style="56" customWidth="1"/>
    <col min="1559" max="1559" width="0.85546875" style="56"/>
    <col min="1560" max="1560" width="25.140625" style="56" customWidth="1"/>
    <col min="1561" max="1583" width="0.85546875" style="56"/>
    <col min="1584" max="1584" width="2.85546875" style="56" customWidth="1"/>
    <col min="1585" max="1592" width="0.85546875" style="56"/>
    <col min="1593" max="1593" width="8" style="56" customWidth="1"/>
    <col min="1594" max="1602" width="0.85546875" style="56"/>
    <col min="1603" max="1603" width="11.7109375" style="56" customWidth="1"/>
    <col min="1604" max="1604" width="0" style="56" hidden="1" customWidth="1"/>
    <col min="1605" max="1792" width="0.85546875" style="56"/>
    <col min="1793" max="1793" width="1.5703125" style="56" customWidth="1"/>
    <col min="1794" max="1794" width="0.85546875" style="56"/>
    <col min="1795" max="1795" width="0.42578125" style="56" customWidth="1"/>
    <col min="1796" max="1797" width="0" style="56" hidden="1" customWidth="1"/>
    <col min="1798" max="1813" width="0.85546875" style="56"/>
    <col min="1814" max="1814" width="2.140625" style="56" customWidth="1"/>
    <col min="1815" max="1815" width="0.85546875" style="56"/>
    <col min="1816" max="1816" width="25.140625" style="56" customWidth="1"/>
    <col min="1817" max="1839" width="0.85546875" style="56"/>
    <col min="1840" max="1840" width="2.85546875" style="56" customWidth="1"/>
    <col min="1841" max="1848" width="0.85546875" style="56"/>
    <col min="1849" max="1849" width="8" style="56" customWidth="1"/>
    <col min="1850" max="1858" width="0.85546875" style="56"/>
    <col min="1859" max="1859" width="11.7109375" style="56" customWidth="1"/>
    <col min="1860" max="1860" width="0" style="56" hidden="1" customWidth="1"/>
    <col min="1861" max="2048" width="0.85546875" style="56"/>
    <col min="2049" max="2049" width="1.5703125" style="56" customWidth="1"/>
    <col min="2050" max="2050" width="0.85546875" style="56"/>
    <col min="2051" max="2051" width="0.42578125" style="56" customWidth="1"/>
    <col min="2052" max="2053" width="0" style="56" hidden="1" customWidth="1"/>
    <col min="2054" max="2069" width="0.85546875" style="56"/>
    <col min="2070" max="2070" width="2.140625" style="56" customWidth="1"/>
    <col min="2071" max="2071" width="0.85546875" style="56"/>
    <col min="2072" max="2072" width="25.140625" style="56" customWidth="1"/>
    <col min="2073" max="2095" width="0.85546875" style="56"/>
    <col min="2096" max="2096" width="2.85546875" style="56" customWidth="1"/>
    <col min="2097" max="2104" width="0.85546875" style="56"/>
    <col min="2105" max="2105" width="8" style="56" customWidth="1"/>
    <col min="2106" max="2114" width="0.85546875" style="56"/>
    <col min="2115" max="2115" width="11.7109375" style="56" customWidth="1"/>
    <col min="2116" max="2116" width="0" style="56" hidden="1" customWidth="1"/>
    <col min="2117" max="2304" width="0.85546875" style="56"/>
    <col min="2305" max="2305" width="1.5703125" style="56" customWidth="1"/>
    <col min="2306" max="2306" width="0.85546875" style="56"/>
    <col min="2307" max="2307" width="0.42578125" style="56" customWidth="1"/>
    <col min="2308" max="2309" width="0" style="56" hidden="1" customWidth="1"/>
    <col min="2310" max="2325" width="0.85546875" style="56"/>
    <col min="2326" max="2326" width="2.140625" style="56" customWidth="1"/>
    <col min="2327" max="2327" width="0.85546875" style="56"/>
    <col min="2328" max="2328" width="25.140625" style="56" customWidth="1"/>
    <col min="2329" max="2351" width="0.85546875" style="56"/>
    <col min="2352" max="2352" width="2.85546875" style="56" customWidth="1"/>
    <col min="2353" max="2360" width="0.85546875" style="56"/>
    <col min="2361" max="2361" width="8" style="56" customWidth="1"/>
    <col min="2362" max="2370" width="0.85546875" style="56"/>
    <col min="2371" max="2371" width="11.7109375" style="56" customWidth="1"/>
    <col min="2372" max="2372" width="0" style="56" hidden="1" customWidth="1"/>
    <col min="2373" max="2560" width="0.85546875" style="56"/>
    <col min="2561" max="2561" width="1.5703125" style="56" customWidth="1"/>
    <col min="2562" max="2562" width="0.85546875" style="56"/>
    <col min="2563" max="2563" width="0.42578125" style="56" customWidth="1"/>
    <col min="2564" max="2565" width="0" style="56" hidden="1" customWidth="1"/>
    <col min="2566" max="2581" width="0.85546875" style="56"/>
    <col min="2582" max="2582" width="2.140625" style="56" customWidth="1"/>
    <col min="2583" max="2583" width="0.85546875" style="56"/>
    <col min="2584" max="2584" width="25.140625" style="56" customWidth="1"/>
    <col min="2585" max="2607" width="0.85546875" style="56"/>
    <col min="2608" max="2608" width="2.85546875" style="56" customWidth="1"/>
    <col min="2609" max="2616" width="0.85546875" style="56"/>
    <col min="2617" max="2617" width="8" style="56" customWidth="1"/>
    <col min="2618" max="2626" width="0.85546875" style="56"/>
    <col min="2627" max="2627" width="11.7109375" style="56" customWidth="1"/>
    <col min="2628" max="2628" width="0" style="56" hidden="1" customWidth="1"/>
    <col min="2629" max="2816" width="0.85546875" style="56"/>
    <col min="2817" max="2817" width="1.5703125" style="56" customWidth="1"/>
    <col min="2818" max="2818" width="0.85546875" style="56"/>
    <col min="2819" max="2819" width="0.42578125" style="56" customWidth="1"/>
    <col min="2820" max="2821" width="0" style="56" hidden="1" customWidth="1"/>
    <col min="2822" max="2837" width="0.85546875" style="56"/>
    <col min="2838" max="2838" width="2.140625" style="56" customWidth="1"/>
    <col min="2839" max="2839" width="0.85546875" style="56"/>
    <col min="2840" max="2840" width="25.140625" style="56" customWidth="1"/>
    <col min="2841" max="2863" width="0.85546875" style="56"/>
    <col min="2864" max="2864" width="2.85546875" style="56" customWidth="1"/>
    <col min="2865" max="2872" width="0.85546875" style="56"/>
    <col min="2873" max="2873" width="8" style="56" customWidth="1"/>
    <col min="2874" max="2882" width="0.85546875" style="56"/>
    <col min="2883" max="2883" width="11.7109375" style="56" customWidth="1"/>
    <col min="2884" max="2884" width="0" style="56" hidden="1" customWidth="1"/>
    <col min="2885" max="3072" width="0.85546875" style="56"/>
    <col min="3073" max="3073" width="1.5703125" style="56" customWidth="1"/>
    <col min="3074" max="3074" width="0.85546875" style="56"/>
    <col min="3075" max="3075" width="0.42578125" style="56" customWidth="1"/>
    <col min="3076" max="3077" width="0" style="56" hidden="1" customWidth="1"/>
    <col min="3078" max="3093" width="0.85546875" style="56"/>
    <col min="3094" max="3094" width="2.140625" style="56" customWidth="1"/>
    <col min="3095" max="3095" width="0.85546875" style="56"/>
    <col min="3096" max="3096" width="25.140625" style="56" customWidth="1"/>
    <col min="3097" max="3119" width="0.85546875" style="56"/>
    <col min="3120" max="3120" width="2.85546875" style="56" customWidth="1"/>
    <col min="3121" max="3128" width="0.85546875" style="56"/>
    <col min="3129" max="3129" width="8" style="56" customWidth="1"/>
    <col min="3130" max="3138" width="0.85546875" style="56"/>
    <col min="3139" max="3139" width="11.7109375" style="56" customWidth="1"/>
    <col min="3140" max="3140" width="0" style="56" hidden="1" customWidth="1"/>
    <col min="3141" max="3328" width="0.85546875" style="56"/>
    <col min="3329" max="3329" width="1.5703125" style="56" customWidth="1"/>
    <col min="3330" max="3330" width="0.85546875" style="56"/>
    <col min="3331" max="3331" width="0.42578125" style="56" customWidth="1"/>
    <col min="3332" max="3333" width="0" style="56" hidden="1" customWidth="1"/>
    <col min="3334" max="3349" width="0.85546875" style="56"/>
    <col min="3350" max="3350" width="2.140625" style="56" customWidth="1"/>
    <col min="3351" max="3351" width="0.85546875" style="56"/>
    <col min="3352" max="3352" width="25.140625" style="56" customWidth="1"/>
    <col min="3353" max="3375" width="0.85546875" style="56"/>
    <col min="3376" max="3376" width="2.85546875" style="56" customWidth="1"/>
    <col min="3377" max="3384" width="0.85546875" style="56"/>
    <col min="3385" max="3385" width="8" style="56" customWidth="1"/>
    <col min="3386" max="3394" width="0.85546875" style="56"/>
    <col min="3395" max="3395" width="11.7109375" style="56" customWidth="1"/>
    <col min="3396" max="3396" width="0" style="56" hidden="1" customWidth="1"/>
    <col min="3397" max="3584" width="0.85546875" style="56"/>
    <col min="3585" max="3585" width="1.5703125" style="56" customWidth="1"/>
    <col min="3586" max="3586" width="0.85546875" style="56"/>
    <col min="3587" max="3587" width="0.42578125" style="56" customWidth="1"/>
    <col min="3588" max="3589" width="0" style="56" hidden="1" customWidth="1"/>
    <col min="3590" max="3605" width="0.85546875" style="56"/>
    <col min="3606" max="3606" width="2.140625" style="56" customWidth="1"/>
    <col min="3607" max="3607" width="0.85546875" style="56"/>
    <col min="3608" max="3608" width="25.140625" style="56" customWidth="1"/>
    <col min="3609" max="3631" width="0.85546875" style="56"/>
    <col min="3632" max="3632" width="2.85546875" style="56" customWidth="1"/>
    <col min="3633" max="3640" width="0.85546875" style="56"/>
    <col min="3641" max="3641" width="8" style="56" customWidth="1"/>
    <col min="3642" max="3650" width="0.85546875" style="56"/>
    <col min="3651" max="3651" width="11.7109375" style="56" customWidth="1"/>
    <col min="3652" max="3652" width="0" style="56" hidden="1" customWidth="1"/>
    <col min="3653" max="3840" width="0.85546875" style="56"/>
    <col min="3841" max="3841" width="1.5703125" style="56" customWidth="1"/>
    <col min="3842" max="3842" width="0.85546875" style="56"/>
    <col min="3843" max="3843" width="0.42578125" style="56" customWidth="1"/>
    <col min="3844" max="3845" width="0" style="56" hidden="1" customWidth="1"/>
    <col min="3846" max="3861" width="0.85546875" style="56"/>
    <col min="3862" max="3862" width="2.140625" style="56" customWidth="1"/>
    <col min="3863" max="3863" width="0.85546875" style="56"/>
    <col min="3864" max="3864" width="25.140625" style="56" customWidth="1"/>
    <col min="3865" max="3887" width="0.85546875" style="56"/>
    <col min="3888" max="3888" width="2.85546875" style="56" customWidth="1"/>
    <col min="3889" max="3896" width="0.85546875" style="56"/>
    <col min="3897" max="3897" width="8" style="56" customWidth="1"/>
    <col min="3898" max="3906" width="0.85546875" style="56"/>
    <col min="3907" max="3907" width="11.7109375" style="56" customWidth="1"/>
    <col min="3908" max="3908" width="0" style="56" hidden="1" customWidth="1"/>
    <col min="3909" max="4096" width="0.85546875" style="56"/>
    <col min="4097" max="4097" width="1.5703125" style="56" customWidth="1"/>
    <col min="4098" max="4098" width="0.85546875" style="56"/>
    <col min="4099" max="4099" width="0.42578125" style="56" customWidth="1"/>
    <col min="4100" max="4101" width="0" style="56" hidden="1" customWidth="1"/>
    <col min="4102" max="4117" width="0.85546875" style="56"/>
    <col min="4118" max="4118" width="2.140625" style="56" customWidth="1"/>
    <col min="4119" max="4119" width="0.85546875" style="56"/>
    <col min="4120" max="4120" width="25.140625" style="56" customWidth="1"/>
    <col min="4121" max="4143" width="0.85546875" style="56"/>
    <col min="4144" max="4144" width="2.85546875" style="56" customWidth="1"/>
    <col min="4145" max="4152" width="0.85546875" style="56"/>
    <col min="4153" max="4153" width="8" style="56" customWidth="1"/>
    <col min="4154" max="4162" width="0.85546875" style="56"/>
    <col min="4163" max="4163" width="11.7109375" style="56" customWidth="1"/>
    <col min="4164" max="4164" width="0" style="56" hidden="1" customWidth="1"/>
    <col min="4165" max="4352" width="0.85546875" style="56"/>
    <col min="4353" max="4353" width="1.5703125" style="56" customWidth="1"/>
    <col min="4354" max="4354" width="0.85546875" style="56"/>
    <col min="4355" max="4355" width="0.42578125" style="56" customWidth="1"/>
    <col min="4356" max="4357" width="0" style="56" hidden="1" customWidth="1"/>
    <col min="4358" max="4373" width="0.85546875" style="56"/>
    <col min="4374" max="4374" width="2.140625" style="56" customWidth="1"/>
    <col min="4375" max="4375" width="0.85546875" style="56"/>
    <col min="4376" max="4376" width="25.140625" style="56" customWidth="1"/>
    <col min="4377" max="4399" width="0.85546875" style="56"/>
    <col min="4400" max="4400" width="2.85546875" style="56" customWidth="1"/>
    <col min="4401" max="4408" width="0.85546875" style="56"/>
    <col min="4409" max="4409" width="8" style="56" customWidth="1"/>
    <col min="4410" max="4418" width="0.85546875" style="56"/>
    <col min="4419" max="4419" width="11.7109375" style="56" customWidth="1"/>
    <col min="4420" max="4420" width="0" style="56" hidden="1" customWidth="1"/>
    <col min="4421" max="4608" width="0.85546875" style="56"/>
    <col min="4609" max="4609" width="1.5703125" style="56" customWidth="1"/>
    <col min="4610" max="4610" width="0.85546875" style="56"/>
    <col min="4611" max="4611" width="0.42578125" style="56" customWidth="1"/>
    <col min="4612" max="4613" width="0" style="56" hidden="1" customWidth="1"/>
    <col min="4614" max="4629" width="0.85546875" style="56"/>
    <col min="4630" max="4630" width="2.140625" style="56" customWidth="1"/>
    <col min="4631" max="4631" width="0.85546875" style="56"/>
    <col min="4632" max="4632" width="25.140625" style="56" customWidth="1"/>
    <col min="4633" max="4655" width="0.85546875" style="56"/>
    <col min="4656" max="4656" width="2.85546875" style="56" customWidth="1"/>
    <col min="4657" max="4664" width="0.85546875" style="56"/>
    <col min="4665" max="4665" width="8" style="56" customWidth="1"/>
    <col min="4666" max="4674" width="0.85546875" style="56"/>
    <col min="4675" max="4675" width="11.7109375" style="56" customWidth="1"/>
    <col min="4676" max="4676" width="0" style="56" hidden="1" customWidth="1"/>
    <col min="4677" max="4864" width="0.85546875" style="56"/>
    <col min="4865" max="4865" width="1.5703125" style="56" customWidth="1"/>
    <col min="4866" max="4866" width="0.85546875" style="56"/>
    <col min="4867" max="4867" width="0.42578125" style="56" customWidth="1"/>
    <col min="4868" max="4869" width="0" style="56" hidden="1" customWidth="1"/>
    <col min="4870" max="4885" width="0.85546875" style="56"/>
    <col min="4886" max="4886" width="2.140625" style="56" customWidth="1"/>
    <col min="4887" max="4887" width="0.85546875" style="56"/>
    <col min="4888" max="4888" width="25.140625" style="56" customWidth="1"/>
    <col min="4889" max="4911" width="0.85546875" style="56"/>
    <col min="4912" max="4912" width="2.85546875" style="56" customWidth="1"/>
    <col min="4913" max="4920" width="0.85546875" style="56"/>
    <col min="4921" max="4921" width="8" style="56" customWidth="1"/>
    <col min="4922" max="4930" width="0.85546875" style="56"/>
    <col min="4931" max="4931" width="11.7109375" style="56" customWidth="1"/>
    <col min="4932" max="4932" width="0" style="56" hidden="1" customWidth="1"/>
    <col min="4933" max="5120" width="0.85546875" style="56"/>
    <col min="5121" max="5121" width="1.5703125" style="56" customWidth="1"/>
    <col min="5122" max="5122" width="0.85546875" style="56"/>
    <col min="5123" max="5123" width="0.42578125" style="56" customWidth="1"/>
    <col min="5124" max="5125" width="0" style="56" hidden="1" customWidth="1"/>
    <col min="5126" max="5141" width="0.85546875" style="56"/>
    <col min="5142" max="5142" width="2.140625" style="56" customWidth="1"/>
    <col min="5143" max="5143" width="0.85546875" style="56"/>
    <col min="5144" max="5144" width="25.140625" style="56" customWidth="1"/>
    <col min="5145" max="5167" width="0.85546875" style="56"/>
    <col min="5168" max="5168" width="2.85546875" style="56" customWidth="1"/>
    <col min="5169" max="5176" width="0.85546875" style="56"/>
    <col min="5177" max="5177" width="8" style="56" customWidth="1"/>
    <col min="5178" max="5186" width="0.85546875" style="56"/>
    <col min="5187" max="5187" width="11.7109375" style="56" customWidth="1"/>
    <col min="5188" max="5188" width="0" style="56" hidden="1" customWidth="1"/>
    <col min="5189" max="5376" width="0.85546875" style="56"/>
    <col min="5377" max="5377" width="1.5703125" style="56" customWidth="1"/>
    <col min="5378" max="5378" width="0.85546875" style="56"/>
    <col min="5379" max="5379" width="0.42578125" style="56" customWidth="1"/>
    <col min="5380" max="5381" width="0" style="56" hidden="1" customWidth="1"/>
    <col min="5382" max="5397" width="0.85546875" style="56"/>
    <col min="5398" max="5398" width="2.140625" style="56" customWidth="1"/>
    <col min="5399" max="5399" width="0.85546875" style="56"/>
    <col min="5400" max="5400" width="25.140625" style="56" customWidth="1"/>
    <col min="5401" max="5423" width="0.85546875" style="56"/>
    <col min="5424" max="5424" width="2.85546875" style="56" customWidth="1"/>
    <col min="5425" max="5432" width="0.85546875" style="56"/>
    <col min="5433" max="5433" width="8" style="56" customWidth="1"/>
    <col min="5434" max="5442" width="0.85546875" style="56"/>
    <col min="5443" max="5443" width="11.7109375" style="56" customWidth="1"/>
    <col min="5444" max="5444" width="0" style="56" hidden="1" customWidth="1"/>
    <col min="5445" max="5632" width="0.85546875" style="56"/>
    <col min="5633" max="5633" width="1.5703125" style="56" customWidth="1"/>
    <col min="5634" max="5634" width="0.85546875" style="56"/>
    <col min="5635" max="5635" width="0.42578125" style="56" customWidth="1"/>
    <col min="5636" max="5637" width="0" style="56" hidden="1" customWidth="1"/>
    <col min="5638" max="5653" width="0.85546875" style="56"/>
    <col min="5654" max="5654" width="2.140625" style="56" customWidth="1"/>
    <col min="5655" max="5655" width="0.85546875" style="56"/>
    <col min="5656" max="5656" width="25.140625" style="56" customWidth="1"/>
    <col min="5657" max="5679" width="0.85546875" style="56"/>
    <col min="5680" max="5680" width="2.85546875" style="56" customWidth="1"/>
    <col min="5681" max="5688" width="0.85546875" style="56"/>
    <col min="5689" max="5689" width="8" style="56" customWidth="1"/>
    <col min="5690" max="5698" width="0.85546875" style="56"/>
    <col min="5699" max="5699" width="11.7109375" style="56" customWidth="1"/>
    <col min="5700" max="5700" width="0" style="56" hidden="1" customWidth="1"/>
    <col min="5701" max="5888" width="0.85546875" style="56"/>
    <col min="5889" max="5889" width="1.5703125" style="56" customWidth="1"/>
    <col min="5890" max="5890" width="0.85546875" style="56"/>
    <col min="5891" max="5891" width="0.42578125" style="56" customWidth="1"/>
    <col min="5892" max="5893" width="0" style="56" hidden="1" customWidth="1"/>
    <col min="5894" max="5909" width="0.85546875" style="56"/>
    <col min="5910" max="5910" width="2.140625" style="56" customWidth="1"/>
    <col min="5911" max="5911" width="0.85546875" style="56"/>
    <col min="5912" max="5912" width="25.140625" style="56" customWidth="1"/>
    <col min="5913" max="5935" width="0.85546875" style="56"/>
    <col min="5936" max="5936" width="2.85546875" style="56" customWidth="1"/>
    <col min="5937" max="5944" width="0.85546875" style="56"/>
    <col min="5945" max="5945" width="8" style="56" customWidth="1"/>
    <col min="5946" max="5954" width="0.85546875" style="56"/>
    <col min="5955" max="5955" width="11.7109375" style="56" customWidth="1"/>
    <col min="5956" max="5956" width="0" style="56" hidden="1" customWidth="1"/>
    <col min="5957" max="6144" width="0.85546875" style="56"/>
    <col min="6145" max="6145" width="1.5703125" style="56" customWidth="1"/>
    <col min="6146" max="6146" width="0.85546875" style="56"/>
    <col min="6147" max="6147" width="0.42578125" style="56" customWidth="1"/>
    <col min="6148" max="6149" width="0" style="56" hidden="1" customWidth="1"/>
    <col min="6150" max="6165" width="0.85546875" style="56"/>
    <col min="6166" max="6166" width="2.140625" style="56" customWidth="1"/>
    <col min="6167" max="6167" width="0.85546875" style="56"/>
    <col min="6168" max="6168" width="25.140625" style="56" customWidth="1"/>
    <col min="6169" max="6191" width="0.85546875" style="56"/>
    <col min="6192" max="6192" width="2.85546875" style="56" customWidth="1"/>
    <col min="6193" max="6200" width="0.85546875" style="56"/>
    <col min="6201" max="6201" width="8" style="56" customWidth="1"/>
    <col min="6202" max="6210" width="0.85546875" style="56"/>
    <col min="6211" max="6211" width="11.7109375" style="56" customWidth="1"/>
    <col min="6212" max="6212" width="0" style="56" hidden="1" customWidth="1"/>
    <col min="6213" max="6400" width="0.85546875" style="56"/>
    <col min="6401" max="6401" width="1.5703125" style="56" customWidth="1"/>
    <col min="6402" max="6402" width="0.85546875" style="56"/>
    <col min="6403" max="6403" width="0.42578125" style="56" customWidth="1"/>
    <col min="6404" max="6405" width="0" style="56" hidden="1" customWidth="1"/>
    <col min="6406" max="6421" width="0.85546875" style="56"/>
    <col min="6422" max="6422" width="2.140625" style="56" customWidth="1"/>
    <col min="6423" max="6423" width="0.85546875" style="56"/>
    <col min="6424" max="6424" width="25.140625" style="56" customWidth="1"/>
    <col min="6425" max="6447" width="0.85546875" style="56"/>
    <col min="6448" max="6448" width="2.85546875" style="56" customWidth="1"/>
    <col min="6449" max="6456" width="0.85546875" style="56"/>
    <col min="6457" max="6457" width="8" style="56" customWidth="1"/>
    <col min="6458" max="6466" width="0.85546875" style="56"/>
    <col min="6467" max="6467" width="11.7109375" style="56" customWidth="1"/>
    <col min="6468" max="6468" width="0" style="56" hidden="1" customWidth="1"/>
    <col min="6469" max="6656" width="0.85546875" style="56"/>
    <col min="6657" max="6657" width="1.5703125" style="56" customWidth="1"/>
    <col min="6658" max="6658" width="0.85546875" style="56"/>
    <col min="6659" max="6659" width="0.42578125" style="56" customWidth="1"/>
    <col min="6660" max="6661" width="0" style="56" hidden="1" customWidth="1"/>
    <col min="6662" max="6677" width="0.85546875" style="56"/>
    <col min="6678" max="6678" width="2.140625" style="56" customWidth="1"/>
    <col min="6679" max="6679" width="0.85546875" style="56"/>
    <col min="6680" max="6680" width="25.140625" style="56" customWidth="1"/>
    <col min="6681" max="6703" width="0.85546875" style="56"/>
    <col min="6704" max="6704" width="2.85546875" style="56" customWidth="1"/>
    <col min="6705" max="6712" width="0.85546875" style="56"/>
    <col min="6713" max="6713" width="8" style="56" customWidth="1"/>
    <col min="6714" max="6722" width="0.85546875" style="56"/>
    <col min="6723" max="6723" width="11.7109375" style="56" customWidth="1"/>
    <col min="6724" max="6724" width="0" style="56" hidden="1" customWidth="1"/>
    <col min="6725" max="6912" width="0.85546875" style="56"/>
    <col min="6913" max="6913" width="1.5703125" style="56" customWidth="1"/>
    <col min="6914" max="6914" width="0.85546875" style="56"/>
    <col min="6915" max="6915" width="0.42578125" style="56" customWidth="1"/>
    <col min="6916" max="6917" width="0" style="56" hidden="1" customWidth="1"/>
    <col min="6918" max="6933" width="0.85546875" style="56"/>
    <col min="6934" max="6934" width="2.140625" style="56" customWidth="1"/>
    <col min="6935" max="6935" width="0.85546875" style="56"/>
    <col min="6936" max="6936" width="25.140625" style="56" customWidth="1"/>
    <col min="6937" max="6959" width="0.85546875" style="56"/>
    <col min="6960" max="6960" width="2.85546875" style="56" customWidth="1"/>
    <col min="6961" max="6968" width="0.85546875" style="56"/>
    <col min="6969" max="6969" width="8" style="56" customWidth="1"/>
    <col min="6970" max="6978" width="0.85546875" style="56"/>
    <col min="6979" max="6979" width="11.7109375" style="56" customWidth="1"/>
    <col min="6980" max="6980" width="0" style="56" hidden="1" customWidth="1"/>
    <col min="6981" max="7168" width="0.85546875" style="56"/>
    <col min="7169" max="7169" width="1.5703125" style="56" customWidth="1"/>
    <col min="7170" max="7170" width="0.85546875" style="56"/>
    <col min="7171" max="7171" width="0.42578125" style="56" customWidth="1"/>
    <col min="7172" max="7173" width="0" style="56" hidden="1" customWidth="1"/>
    <col min="7174" max="7189" width="0.85546875" style="56"/>
    <col min="7190" max="7190" width="2.140625" style="56" customWidth="1"/>
    <col min="7191" max="7191" width="0.85546875" style="56"/>
    <col min="7192" max="7192" width="25.140625" style="56" customWidth="1"/>
    <col min="7193" max="7215" width="0.85546875" style="56"/>
    <col min="7216" max="7216" width="2.85546875" style="56" customWidth="1"/>
    <col min="7217" max="7224" width="0.85546875" style="56"/>
    <col min="7225" max="7225" width="8" style="56" customWidth="1"/>
    <col min="7226" max="7234" width="0.85546875" style="56"/>
    <col min="7235" max="7235" width="11.7109375" style="56" customWidth="1"/>
    <col min="7236" max="7236" width="0" style="56" hidden="1" customWidth="1"/>
    <col min="7237" max="7424" width="0.85546875" style="56"/>
    <col min="7425" max="7425" width="1.5703125" style="56" customWidth="1"/>
    <col min="7426" max="7426" width="0.85546875" style="56"/>
    <col min="7427" max="7427" width="0.42578125" style="56" customWidth="1"/>
    <col min="7428" max="7429" width="0" style="56" hidden="1" customWidth="1"/>
    <col min="7430" max="7445" width="0.85546875" style="56"/>
    <col min="7446" max="7446" width="2.140625" style="56" customWidth="1"/>
    <col min="7447" max="7447" width="0.85546875" style="56"/>
    <col min="7448" max="7448" width="25.140625" style="56" customWidth="1"/>
    <col min="7449" max="7471" width="0.85546875" style="56"/>
    <col min="7472" max="7472" width="2.85546875" style="56" customWidth="1"/>
    <col min="7473" max="7480" width="0.85546875" style="56"/>
    <col min="7481" max="7481" width="8" style="56" customWidth="1"/>
    <col min="7482" max="7490" width="0.85546875" style="56"/>
    <col min="7491" max="7491" width="11.7109375" style="56" customWidth="1"/>
    <col min="7492" max="7492" width="0" style="56" hidden="1" customWidth="1"/>
    <col min="7493" max="7680" width="0.85546875" style="56"/>
    <col min="7681" max="7681" width="1.5703125" style="56" customWidth="1"/>
    <col min="7682" max="7682" width="0.85546875" style="56"/>
    <col min="7683" max="7683" width="0.42578125" style="56" customWidth="1"/>
    <col min="7684" max="7685" width="0" style="56" hidden="1" customWidth="1"/>
    <col min="7686" max="7701" width="0.85546875" style="56"/>
    <col min="7702" max="7702" width="2.140625" style="56" customWidth="1"/>
    <col min="7703" max="7703" width="0.85546875" style="56"/>
    <col min="7704" max="7704" width="25.140625" style="56" customWidth="1"/>
    <col min="7705" max="7727" width="0.85546875" style="56"/>
    <col min="7728" max="7728" width="2.85546875" style="56" customWidth="1"/>
    <col min="7729" max="7736" width="0.85546875" style="56"/>
    <col min="7737" max="7737" width="8" style="56" customWidth="1"/>
    <col min="7738" max="7746" width="0.85546875" style="56"/>
    <col min="7747" max="7747" width="11.7109375" style="56" customWidth="1"/>
    <col min="7748" max="7748" width="0" style="56" hidden="1" customWidth="1"/>
    <col min="7749" max="7936" width="0.85546875" style="56"/>
    <col min="7937" max="7937" width="1.5703125" style="56" customWidth="1"/>
    <col min="7938" max="7938" width="0.85546875" style="56"/>
    <col min="7939" max="7939" width="0.42578125" style="56" customWidth="1"/>
    <col min="7940" max="7941" width="0" style="56" hidden="1" customWidth="1"/>
    <col min="7942" max="7957" width="0.85546875" style="56"/>
    <col min="7958" max="7958" width="2.140625" style="56" customWidth="1"/>
    <col min="7959" max="7959" width="0.85546875" style="56"/>
    <col min="7960" max="7960" width="25.140625" style="56" customWidth="1"/>
    <col min="7961" max="7983" width="0.85546875" style="56"/>
    <col min="7984" max="7984" width="2.85546875" style="56" customWidth="1"/>
    <col min="7985" max="7992" width="0.85546875" style="56"/>
    <col min="7993" max="7993" width="8" style="56" customWidth="1"/>
    <col min="7994" max="8002" width="0.85546875" style="56"/>
    <col min="8003" max="8003" width="11.7109375" style="56" customWidth="1"/>
    <col min="8004" max="8004" width="0" style="56" hidden="1" customWidth="1"/>
    <col min="8005" max="8192" width="0.85546875" style="56"/>
    <col min="8193" max="8193" width="1.5703125" style="56" customWidth="1"/>
    <col min="8194" max="8194" width="0.85546875" style="56"/>
    <col min="8195" max="8195" width="0.42578125" style="56" customWidth="1"/>
    <col min="8196" max="8197" width="0" style="56" hidden="1" customWidth="1"/>
    <col min="8198" max="8213" width="0.85546875" style="56"/>
    <col min="8214" max="8214" width="2.140625" style="56" customWidth="1"/>
    <col min="8215" max="8215" width="0.85546875" style="56"/>
    <col min="8216" max="8216" width="25.140625" style="56" customWidth="1"/>
    <col min="8217" max="8239" width="0.85546875" style="56"/>
    <col min="8240" max="8240" width="2.85546875" style="56" customWidth="1"/>
    <col min="8241" max="8248" width="0.85546875" style="56"/>
    <col min="8249" max="8249" width="8" style="56" customWidth="1"/>
    <col min="8250" max="8258" width="0.85546875" style="56"/>
    <col min="8259" max="8259" width="11.7109375" style="56" customWidth="1"/>
    <col min="8260" max="8260" width="0" style="56" hidden="1" customWidth="1"/>
    <col min="8261" max="8448" width="0.85546875" style="56"/>
    <col min="8449" max="8449" width="1.5703125" style="56" customWidth="1"/>
    <col min="8450" max="8450" width="0.85546875" style="56"/>
    <col min="8451" max="8451" width="0.42578125" style="56" customWidth="1"/>
    <col min="8452" max="8453" width="0" style="56" hidden="1" customWidth="1"/>
    <col min="8454" max="8469" width="0.85546875" style="56"/>
    <col min="8470" max="8470" width="2.140625" style="56" customWidth="1"/>
    <col min="8471" max="8471" width="0.85546875" style="56"/>
    <col min="8472" max="8472" width="25.140625" style="56" customWidth="1"/>
    <col min="8473" max="8495" width="0.85546875" style="56"/>
    <col min="8496" max="8496" width="2.85546875" style="56" customWidth="1"/>
    <col min="8497" max="8504" width="0.85546875" style="56"/>
    <col min="8505" max="8505" width="8" style="56" customWidth="1"/>
    <col min="8506" max="8514" width="0.85546875" style="56"/>
    <col min="8515" max="8515" width="11.7109375" style="56" customWidth="1"/>
    <col min="8516" max="8516" width="0" style="56" hidden="1" customWidth="1"/>
    <col min="8517" max="8704" width="0.85546875" style="56"/>
    <col min="8705" max="8705" width="1.5703125" style="56" customWidth="1"/>
    <col min="8706" max="8706" width="0.85546875" style="56"/>
    <col min="8707" max="8707" width="0.42578125" style="56" customWidth="1"/>
    <col min="8708" max="8709" width="0" style="56" hidden="1" customWidth="1"/>
    <col min="8710" max="8725" width="0.85546875" style="56"/>
    <col min="8726" max="8726" width="2.140625" style="56" customWidth="1"/>
    <col min="8727" max="8727" width="0.85546875" style="56"/>
    <col min="8728" max="8728" width="25.140625" style="56" customWidth="1"/>
    <col min="8729" max="8751" width="0.85546875" style="56"/>
    <col min="8752" max="8752" width="2.85546875" style="56" customWidth="1"/>
    <col min="8753" max="8760" width="0.85546875" style="56"/>
    <col min="8761" max="8761" width="8" style="56" customWidth="1"/>
    <col min="8762" max="8770" width="0.85546875" style="56"/>
    <col min="8771" max="8771" width="11.7109375" style="56" customWidth="1"/>
    <col min="8772" max="8772" width="0" style="56" hidden="1" customWidth="1"/>
    <col min="8773" max="8960" width="0.85546875" style="56"/>
    <col min="8961" max="8961" width="1.5703125" style="56" customWidth="1"/>
    <col min="8962" max="8962" width="0.85546875" style="56"/>
    <col min="8963" max="8963" width="0.42578125" style="56" customWidth="1"/>
    <col min="8964" max="8965" width="0" style="56" hidden="1" customWidth="1"/>
    <col min="8966" max="8981" width="0.85546875" style="56"/>
    <col min="8982" max="8982" width="2.140625" style="56" customWidth="1"/>
    <col min="8983" max="8983" width="0.85546875" style="56"/>
    <col min="8984" max="8984" width="25.140625" style="56" customWidth="1"/>
    <col min="8985" max="9007" width="0.85546875" style="56"/>
    <col min="9008" max="9008" width="2.85546875" style="56" customWidth="1"/>
    <col min="9009" max="9016" width="0.85546875" style="56"/>
    <col min="9017" max="9017" width="8" style="56" customWidth="1"/>
    <col min="9018" max="9026" width="0.85546875" style="56"/>
    <col min="9027" max="9027" width="11.7109375" style="56" customWidth="1"/>
    <col min="9028" max="9028" width="0" style="56" hidden="1" customWidth="1"/>
    <col min="9029" max="9216" width="0.85546875" style="56"/>
    <col min="9217" max="9217" width="1.5703125" style="56" customWidth="1"/>
    <col min="9218" max="9218" width="0.85546875" style="56"/>
    <col min="9219" max="9219" width="0.42578125" style="56" customWidth="1"/>
    <col min="9220" max="9221" width="0" style="56" hidden="1" customWidth="1"/>
    <col min="9222" max="9237" width="0.85546875" style="56"/>
    <col min="9238" max="9238" width="2.140625" style="56" customWidth="1"/>
    <col min="9239" max="9239" width="0.85546875" style="56"/>
    <col min="9240" max="9240" width="25.140625" style="56" customWidth="1"/>
    <col min="9241" max="9263" width="0.85546875" style="56"/>
    <col min="9264" max="9264" width="2.85546875" style="56" customWidth="1"/>
    <col min="9265" max="9272" width="0.85546875" style="56"/>
    <col min="9273" max="9273" width="8" style="56" customWidth="1"/>
    <col min="9274" max="9282" width="0.85546875" style="56"/>
    <col min="9283" max="9283" width="11.7109375" style="56" customWidth="1"/>
    <col min="9284" max="9284" width="0" style="56" hidden="1" customWidth="1"/>
    <col min="9285" max="9472" width="0.85546875" style="56"/>
    <col min="9473" max="9473" width="1.5703125" style="56" customWidth="1"/>
    <col min="9474" max="9474" width="0.85546875" style="56"/>
    <col min="9475" max="9475" width="0.42578125" style="56" customWidth="1"/>
    <col min="9476" max="9477" width="0" style="56" hidden="1" customWidth="1"/>
    <col min="9478" max="9493" width="0.85546875" style="56"/>
    <col min="9494" max="9494" width="2.140625" style="56" customWidth="1"/>
    <col min="9495" max="9495" width="0.85546875" style="56"/>
    <col min="9496" max="9496" width="25.140625" style="56" customWidth="1"/>
    <col min="9497" max="9519" width="0.85546875" style="56"/>
    <col min="9520" max="9520" width="2.85546875" style="56" customWidth="1"/>
    <col min="9521" max="9528" width="0.85546875" style="56"/>
    <col min="9529" max="9529" width="8" style="56" customWidth="1"/>
    <col min="9530" max="9538" width="0.85546875" style="56"/>
    <col min="9539" max="9539" width="11.7109375" style="56" customWidth="1"/>
    <col min="9540" max="9540" width="0" style="56" hidden="1" customWidth="1"/>
    <col min="9541" max="9728" width="0.85546875" style="56"/>
    <col min="9729" max="9729" width="1.5703125" style="56" customWidth="1"/>
    <col min="9730" max="9730" width="0.85546875" style="56"/>
    <col min="9731" max="9731" width="0.42578125" style="56" customWidth="1"/>
    <col min="9732" max="9733" width="0" style="56" hidden="1" customWidth="1"/>
    <col min="9734" max="9749" width="0.85546875" style="56"/>
    <col min="9750" max="9750" width="2.140625" style="56" customWidth="1"/>
    <col min="9751" max="9751" width="0.85546875" style="56"/>
    <col min="9752" max="9752" width="25.140625" style="56" customWidth="1"/>
    <col min="9753" max="9775" width="0.85546875" style="56"/>
    <col min="9776" max="9776" width="2.85546875" style="56" customWidth="1"/>
    <col min="9777" max="9784" width="0.85546875" style="56"/>
    <col min="9785" max="9785" width="8" style="56" customWidth="1"/>
    <col min="9786" max="9794" width="0.85546875" style="56"/>
    <col min="9795" max="9795" width="11.7109375" style="56" customWidth="1"/>
    <col min="9796" max="9796" width="0" style="56" hidden="1" customWidth="1"/>
    <col min="9797" max="9984" width="0.85546875" style="56"/>
    <col min="9985" max="9985" width="1.5703125" style="56" customWidth="1"/>
    <col min="9986" max="9986" width="0.85546875" style="56"/>
    <col min="9987" max="9987" width="0.42578125" style="56" customWidth="1"/>
    <col min="9988" max="9989" width="0" style="56" hidden="1" customWidth="1"/>
    <col min="9990" max="10005" width="0.85546875" style="56"/>
    <col min="10006" max="10006" width="2.140625" style="56" customWidth="1"/>
    <col min="10007" max="10007" width="0.85546875" style="56"/>
    <col min="10008" max="10008" width="25.140625" style="56" customWidth="1"/>
    <col min="10009" max="10031" width="0.85546875" style="56"/>
    <col min="10032" max="10032" width="2.85546875" style="56" customWidth="1"/>
    <col min="10033" max="10040" width="0.85546875" style="56"/>
    <col min="10041" max="10041" width="8" style="56" customWidth="1"/>
    <col min="10042" max="10050" width="0.85546875" style="56"/>
    <col min="10051" max="10051" width="11.7109375" style="56" customWidth="1"/>
    <col min="10052" max="10052" width="0" style="56" hidden="1" customWidth="1"/>
    <col min="10053" max="10240" width="0.85546875" style="56"/>
    <col min="10241" max="10241" width="1.5703125" style="56" customWidth="1"/>
    <col min="10242" max="10242" width="0.85546875" style="56"/>
    <col min="10243" max="10243" width="0.42578125" style="56" customWidth="1"/>
    <col min="10244" max="10245" width="0" style="56" hidden="1" customWidth="1"/>
    <col min="10246" max="10261" width="0.85546875" style="56"/>
    <col min="10262" max="10262" width="2.140625" style="56" customWidth="1"/>
    <col min="10263" max="10263" width="0.85546875" style="56"/>
    <col min="10264" max="10264" width="25.140625" style="56" customWidth="1"/>
    <col min="10265" max="10287" width="0.85546875" style="56"/>
    <col min="10288" max="10288" width="2.85546875" style="56" customWidth="1"/>
    <col min="10289" max="10296" width="0.85546875" style="56"/>
    <col min="10297" max="10297" width="8" style="56" customWidth="1"/>
    <col min="10298" max="10306" width="0.85546875" style="56"/>
    <col min="10307" max="10307" width="11.7109375" style="56" customWidth="1"/>
    <col min="10308" max="10308" width="0" style="56" hidden="1" customWidth="1"/>
    <col min="10309" max="10496" width="0.85546875" style="56"/>
    <col min="10497" max="10497" width="1.5703125" style="56" customWidth="1"/>
    <col min="10498" max="10498" width="0.85546875" style="56"/>
    <col min="10499" max="10499" width="0.42578125" style="56" customWidth="1"/>
    <col min="10500" max="10501" width="0" style="56" hidden="1" customWidth="1"/>
    <col min="10502" max="10517" width="0.85546875" style="56"/>
    <col min="10518" max="10518" width="2.140625" style="56" customWidth="1"/>
    <col min="10519" max="10519" width="0.85546875" style="56"/>
    <col min="10520" max="10520" width="25.140625" style="56" customWidth="1"/>
    <col min="10521" max="10543" width="0.85546875" style="56"/>
    <col min="10544" max="10544" width="2.85546875" style="56" customWidth="1"/>
    <col min="10545" max="10552" width="0.85546875" style="56"/>
    <col min="10553" max="10553" width="8" style="56" customWidth="1"/>
    <col min="10554" max="10562" width="0.85546875" style="56"/>
    <col min="10563" max="10563" width="11.7109375" style="56" customWidth="1"/>
    <col min="10564" max="10564" width="0" style="56" hidden="1" customWidth="1"/>
    <col min="10565" max="10752" width="0.85546875" style="56"/>
    <col min="10753" max="10753" width="1.5703125" style="56" customWidth="1"/>
    <col min="10754" max="10754" width="0.85546875" style="56"/>
    <col min="10755" max="10755" width="0.42578125" style="56" customWidth="1"/>
    <col min="10756" max="10757" width="0" style="56" hidden="1" customWidth="1"/>
    <col min="10758" max="10773" width="0.85546875" style="56"/>
    <col min="10774" max="10774" width="2.140625" style="56" customWidth="1"/>
    <col min="10775" max="10775" width="0.85546875" style="56"/>
    <col min="10776" max="10776" width="25.140625" style="56" customWidth="1"/>
    <col min="10777" max="10799" width="0.85546875" style="56"/>
    <col min="10800" max="10800" width="2.85546875" style="56" customWidth="1"/>
    <col min="10801" max="10808" width="0.85546875" style="56"/>
    <col min="10809" max="10809" width="8" style="56" customWidth="1"/>
    <col min="10810" max="10818" width="0.85546875" style="56"/>
    <col min="10819" max="10819" width="11.7109375" style="56" customWidth="1"/>
    <col min="10820" max="10820" width="0" style="56" hidden="1" customWidth="1"/>
    <col min="10821" max="11008" width="0.85546875" style="56"/>
    <col min="11009" max="11009" width="1.5703125" style="56" customWidth="1"/>
    <col min="11010" max="11010" width="0.85546875" style="56"/>
    <col min="11011" max="11011" width="0.42578125" style="56" customWidth="1"/>
    <col min="11012" max="11013" width="0" style="56" hidden="1" customWidth="1"/>
    <col min="11014" max="11029" width="0.85546875" style="56"/>
    <col min="11030" max="11030" width="2.140625" style="56" customWidth="1"/>
    <col min="11031" max="11031" width="0.85546875" style="56"/>
    <col min="11032" max="11032" width="25.140625" style="56" customWidth="1"/>
    <col min="11033" max="11055" width="0.85546875" style="56"/>
    <col min="11056" max="11056" width="2.85546875" style="56" customWidth="1"/>
    <col min="11057" max="11064" width="0.85546875" style="56"/>
    <col min="11065" max="11065" width="8" style="56" customWidth="1"/>
    <col min="11066" max="11074" width="0.85546875" style="56"/>
    <col min="11075" max="11075" width="11.7109375" style="56" customWidth="1"/>
    <col min="11076" max="11076" width="0" style="56" hidden="1" customWidth="1"/>
    <col min="11077" max="11264" width="0.85546875" style="56"/>
    <col min="11265" max="11265" width="1.5703125" style="56" customWidth="1"/>
    <col min="11266" max="11266" width="0.85546875" style="56"/>
    <col min="11267" max="11267" width="0.42578125" style="56" customWidth="1"/>
    <col min="11268" max="11269" width="0" style="56" hidden="1" customWidth="1"/>
    <col min="11270" max="11285" width="0.85546875" style="56"/>
    <col min="11286" max="11286" width="2.140625" style="56" customWidth="1"/>
    <col min="11287" max="11287" width="0.85546875" style="56"/>
    <col min="11288" max="11288" width="25.140625" style="56" customWidth="1"/>
    <col min="11289" max="11311" width="0.85546875" style="56"/>
    <col min="11312" max="11312" width="2.85546875" style="56" customWidth="1"/>
    <col min="11313" max="11320" width="0.85546875" style="56"/>
    <col min="11321" max="11321" width="8" style="56" customWidth="1"/>
    <col min="11322" max="11330" width="0.85546875" style="56"/>
    <col min="11331" max="11331" width="11.7109375" style="56" customWidth="1"/>
    <col min="11332" max="11332" width="0" style="56" hidden="1" customWidth="1"/>
    <col min="11333" max="11520" width="0.85546875" style="56"/>
    <col min="11521" max="11521" width="1.5703125" style="56" customWidth="1"/>
    <col min="11522" max="11522" width="0.85546875" style="56"/>
    <col min="11523" max="11523" width="0.42578125" style="56" customWidth="1"/>
    <col min="11524" max="11525" width="0" style="56" hidden="1" customWidth="1"/>
    <col min="11526" max="11541" width="0.85546875" style="56"/>
    <col min="11542" max="11542" width="2.140625" style="56" customWidth="1"/>
    <col min="11543" max="11543" width="0.85546875" style="56"/>
    <col min="11544" max="11544" width="25.140625" style="56" customWidth="1"/>
    <col min="11545" max="11567" width="0.85546875" style="56"/>
    <col min="11568" max="11568" width="2.85546875" style="56" customWidth="1"/>
    <col min="11569" max="11576" width="0.85546875" style="56"/>
    <col min="11577" max="11577" width="8" style="56" customWidth="1"/>
    <col min="11578" max="11586" width="0.85546875" style="56"/>
    <col min="11587" max="11587" width="11.7109375" style="56" customWidth="1"/>
    <col min="11588" max="11588" width="0" style="56" hidden="1" customWidth="1"/>
    <col min="11589" max="11776" width="0.85546875" style="56"/>
    <col min="11777" max="11777" width="1.5703125" style="56" customWidth="1"/>
    <col min="11778" max="11778" width="0.85546875" style="56"/>
    <col min="11779" max="11779" width="0.42578125" style="56" customWidth="1"/>
    <col min="11780" max="11781" width="0" style="56" hidden="1" customWidth="1"/>
    <col min="11782" max="11797" width="0.85546875" style="56"/>
    <col min="11798" max="11798" width="2.140625" style="56" customWidth="1"/>
    <col min="11799" max="11799" width="0.85546875" style="56"/>
    <col min="11800" max="11800" width="25.140625" style="56" customWidth="1"/>
    <col min="11801" max="11823" width="0.85546875" style="56"/>
    <col min="11824" max="11824" width="2.85546875" style="56" customWidth="1"/>
    <col min="11825" max="11832" width="0.85546875" style="56"/>
    <col min="11833" max="11833" width="8" style="56" customWidth="1"/>
    <col min="11834" max="11842" width="0.85546875" style="56"/>
    <col min="11843" max="11843" width="11.7109375" style="56" customWidth="1"/>
    <col min="11844" max="11844" width="0" style="56" hidden="1" customWidth="1"/>
    <col min="11845" max="12032" width="0.85546875" style="56"/>
    <col min="12033" max="12033" width="1.5703125" style="56" customWidth="1"/>
    <col min="12034" max="12034" width="0.85546875" style="56"/>
    <col min="12035" max="12035" width="0.42578125" style="56" customWidth="1"/>
    <col min="12036" max="12037" width="0" style="56" hidden="1" customWidth="1"/>
    <col min="12038" max="12053" width="0.85546875" style="56"/>
    <col min="12054" max="12054" width="2.140625" style="56" customWidth="1"/>
    <col min="12055" max="12055" width="0.85546875" style="56"/>
    <col min="12056" max="12056" width="25.140625" style="56" customWidth="1"/>
    <col min="12057" max="12079" width="0.85546875" style="56"/>
    <col min="12080" max="12080" width="2.85546875" style="56" customWidth="1"/>
    <col min="12081" max="12088" width="0.85546875" style="56"/>
    <col min="12089" max="12089" width="8" style="56" customWidth="1"/>
    <col min="12090" max="12098" width="0.85546875" style="56"/>
    <col min="12099" max="12099" width="11.7109375" style="56" customWidth="1"/>
    <col min="12100" max="12100" width="0" style="56" hidden="1" customWidth="1"/>
    <col min="12101" max="12288" width="0.85546875" style="56"/>
    <col min="12289" max="12289" width="1.5703125" style="56" customWidth="1"/>
    <col min="12290" max="12290" width="0.85546875" style="56"/>
    <col min="12291" max="12291" width="0.42578125" style="56" customWidth="1"/>
    <col min="12292" max="12293" width="0" style="56" hidden="1" customWidth="1"/>
    <col min="12294" max="12309" width="0.85546875" style="56"/>
    <col min="12310" max="12310" width="2.140625" style="56" customWidth="1"/>
    <col min="12311" max="12311" width="0.85546875" style="56"/>
    <col min="12312" max="12312" width="25.140625" style="56" customWidth="1"/>
    <col min="12313" max="12335" width="0.85546875" style="56"/>
    <col min="12336" max="12336" width="2.85546875" style="56" customWidth="1"/>
    <col min="12337" max="12344" width="0.85546875" style="56"/>
    <col min="12345" max="12345" width="8" style="56" customWidth="1"/>
    <col min="12346" max="12354" width="0.85546875" style="56"/>
    <col min="12355" max="12355" width="11.7109375" style="56" customWidth="1"/>
    <col min="12356" max="12356" width="0" style="56" hidden="1" customWidth="1"/>
    <col min="12357" max="12544" width="0.85546875" style="56"/>
    <col min="12545" max="12545" width="1.5703125" style="56" customWidth="1"/>
    <col min="12546" max="12546" width="0.85546875" style="56"/>
    <col min="12547" max="12547" width="0.42578125" style="56" customWidth="1"/>
    <col min="12548" max="12549" width="0" style="56" hidden="1" customWidth="1"/>
    <col min="12550" max="12565" width="0.85546875" style="56"/>
    <col min="12566" max="12566" width="2.140625" style="56" customWidth="1"/>
    <col min="12567" max="12567" width="0.85546875" style="56"/>
    <col min="12568" max="12568" width="25.140625" style="56" customWidth="1"/>
    <col min="12569" max="12591" width="0.85546875" style="56"/>
    <col min="12592" max="12592" width="2.85546875" style="56" customWidth="1"/>
    <col min="12593" max="12600" width="0.85546875" style="56"/>
    <col min="12601" max="12601" width="8" style="56" customWidth="1"/>
    <col min="12602" max="12610" width="0.85546875" style="56"/>
    <col min="12611" max="12611" width="11.7109375" style="56" customWidth="1"/>
    <col min="12612" max="12612" width="0" style="56" hidden="1" customWidth="1"/>
    <col min="12613" max="12800" width="0.85546875" style="56"/>
    <col min="12801" max="12801" width="1.5703125" style="56" customWidth="1"/>
    <col min="12802" max="12802" width="0.85546875" style="56"/>
    <col min="12803" max="12803" width="0.42578125" style="56" customWidth="1"/>
    <col min="12804" max="12805" width="0" style="56" hidden="1" customWidth="1"/>
    <col min="12806" max="12821" width="0.85546875" style="56"/>
    <col min="12822" max="12822" width="2.140625" style="56" customWidth="1"/>
    <col min="12823" max="12823" width="0.85546875" style="56"/>
    <col min="12824" max="12824" width="25.140625" style="56" customWidth="1"/>
    <col min="12825" max="12847" width="0.85546875" style="56"/>
    <col min="12848" max="12848" width="2.85546875" style="56" customWidth="1"/>
    <col min="12849" max="12856" width="0.85546875" style="56"/>
    <col min="12857" max="12857" width="8" style="56" customWidth="1"/>
    <col min="12858" max="12866" width="0.85546875" style="56"/>
    <col min="12867" max="12867" width="11.7109375" style="56" customWidth="1"/>
    <col min="12868" max="12868" width="0" style="56" hidden="1" customWidth="1"/>
    <col min="12869" max="13056" width="0.85546875" style="56"/>
    <col min="13057" max="13057" width="1.5703125" style="56" customWidth="1"/>
    <col min="13058" max="13058" width="0.85546875" style="56"/>
    <col min="13059" max="13059" width="0.42578125" style="56" customWidth="1"/>
    <col min="13060" max="13061" width="0" style="56" hidden="1" customWidth="1"/>
    <col min="13062" max="13077" width="0.85546875" style="56"/>
    <col min="13078" max="13078" width="2.140625" style="56" customWidth="1"/>
    <col min="13079" max="13079" width="0.85546875" style="56"/>
    <col min="13080" max="13080" width="25.140625" style="56" customWidth="1"/>
    <col min="13081" max="13103" width="0.85546875" style="56"/>
    <col min="13104" max="13104" width="2.85546875" style="56" customWidth="1"/>
    <col min="13105" max="13112" width="0.85546875" style="56"/>
    <col min="13113" max="13113" width="8" style="56" customWidth="1"/>
    <col min="13114" max="13122" width="0.85546875" style="56"/>
    <col min="13123" max="13123" width="11.7109375" style="56" customWidth="1"/>
    <col min="13124" max="13124" width="0" style="56" hidden="1" customWidth="1"/>
    <col min="13125" max="13312" width="0.85546875" style="56"/>
    <col min="13313" max="13313" width="1.5703125" style="56" customWidth="1"/>
    <col min="13314" max="13314" width="0.85546875" style="56"/>
    <col min="13315" max="13315" width="0.42578125" style="56" customWidth="1"/>
    <col min="13316" max="13317" width="0" style="56" hidden="1" customWidth="1"/>
    <col min="13318" max="13333" width="0.85546875" style="56"/>
    <col min="13334" max="13334" width="2.140625" style="56" customWidth="1"/>
    <col min="13335" max="13335" width="0.85546875" style="56"/>
    <col min="13336" max="13336" width="25.140625" style="56" customWidth="1"/>
    <col min="13337" max="13359" width="0.85546875" style="56"/>
    <col min="13360" max="13360" width="2.85546875" style="56" customWidth="1"/>
    <col min="13361" max="13368" width="0.85546875" style="56"/>
    <col min="13369" max="13369" width="8" style="56" customWidth="1"/>
    <col min="13370" max="13378" width="0.85546875" style="56"/>
    <col min="13379" max="13379" width="11.7109375" style="56" customWidth="1"/>
    <col min="13380" max="13380" width="0" style="56" hidden="1" customWidth="1"/>
    <col min="13381" max="13568" width="0.85546875" style="56"/>
    <col min="13569" max="13569" width="1.5703125" style="56" customWidth="1"/>
    <col min="13570" max="13570" width="0.85546875" style="56"/>
    <col min="13571" max="13571" width="0.42578125" style="56" customWidth="1"/>
    <col min="13572" max="13573" width="0" style="56" hidden="1" customWidth="1"/>
    <col min="13574" max="13589" width="0.85546875" style="56"/>
    <col min="13590" max="13590" width="2.140625" style="56" customWidth="1"/>
    <col min="13591" max="13591" width="0.85546875" style="56"/>
    <col min="13592" max="13592" width="25.140625" style="56" customWidth="1"/>
    <col min="13593" max="13615" width="0.85546875" style="56"/>
    <col min="13616" max="13616" width="2.85546875" style="56" customWidth="1"/>
    <col min="13617" max="13624" width="0.85546875" style="56"/>
    <col min="13625" max="13625" width="8" style="56" customWidth="1"/>
    <col min="13626" max="13634" width="0.85546875" style="56"/>
    <col min="13635" max="13635" width="11.7109375" style="56" customWidth="1"/>
    <col min="13636" max="13636" width="0" style="56" hidden="1" customWidth="1"/>
    <col min="13637" max="13824" width="0.85546875" style="56"/>
    <col min="13825" max="13825" width="1.5703125" style="56" customWidth="1"/>
    <col min="13826" max="13826" width="0.85546875" style="56"/>
    <col min="13827" max="13827" width="0.42578125" style="56" customWidth="1"/>
    <col min="13828" max="13829" width="0" style="56" hidden="1" customWidth="1"/>
    <col min="13830" max="13845" width="0.85546875" style="56"/>
    <col min="13846" max="13846" width="2.140625" style="56" customWidth="1"/>
    <col min="13847" max="13847" width="0.85546875" style="56"/>
    <col min="13848" max="13848" width="25.140625" style="56" customWidth="1"/>
    <col min="13849" max="13871" width="0.85546875" style="56"/>
    <col min="13872" max="13872" width="2.85546875" style="56" customWidth="1"/>
    <col min="13873" max="13880" width="0.85546875" style="56"/>
    <col min="13881" max="13881" width="8" style="56" customWidth="1"/>
    <col min="13882" max="13890" width="0.85546875" style="56"/>
    <col min="13891" max="13891" width="11.7109375" style="56" customWidth="1"/>
    <col min="13892" max="13892" width="0" style="56" hidden="1" customWidth="1"/>
    <col min="13893" max="14080" width="0.85546875" style="56"/>
    <col min="14081" max="14081" width="1.5703125" style="56" customWidth="1"/>
    <col min="14082" max="14082" width="0.85546875" style="56"/>
    <col min="14083" max="14083" width="0.42578125" style="56" customWidth="1"/>
    <col min="14084" max="14085" width="0" style="56" hidden="1" customWidth="1"/>
    <col min="14086" max="14101" width="0.85546875" style="56"/>
    <col min="14102" max="14102" width="2.140625" style="56" customWidth="1"/>
    <col min="14103" max="14103" width="0.85546875" style="56"/>
    <col min="14104" max="14104" width="25.140625" style="56" customWidth="1"/>
    <col min="14105" max="14127" width="0.85546875" style="56"/>
    <col min="14128" max="14128" width="2.85546875" style="56" customWidth="1"/>
    <col min="14129" max="14136" width="0.85546875" style="56"/>
    <col min="14137" max="14137" width="8" style="56" customWidth="1"/>
    <col min="14138" max="14146" width="0.85546875" style="56"/>
    <col min="14147" max="14147" width="11.7109375" style="56" customWidth="1"/>
    <col min="14148" max="14148" width="0" style="56" hidden="1" customWidth="1"/>
    <col min="14149" max="14336" width="0.85546875" style="56"/>
    <col min="14337" max="14337" width="1.5703125" style="56" customWidth="1"/>
    <col min="14338" max="14338" width="0.85546875" style="56"/>
    <col min="14339" max="14339" width="0.42578125" style="56" customWidth="1"/>
    <col min="14340" max="14341" width="0" style="56" hidden="1" customWidth="1"/>
    <col min="14342" max="14357" width="0.85546875" style="56"/>
    <col min="14358" max="14358" width="2.140625" style="56" customWidth="1"/>
    <col min="14359" max="14359" width="0.85546875" style="56"/>
    <col min="14360" max="14360" width="25.140625" style="56" customWidth="1"/>
    <col min="14361" max="14383" width="0.85546875" style="56"/>
    <col min="14384" max="14384" width="2.85546875" style="56" customWidth="1"/>
    <col min="14385" max="14392" width="0.85546875" style="56"/>
    <col min="14393" max="14393" width="8" style="56" customWidth="1"/>
    <col min="14394" max="14402" width="0.85546875" style="56"/>
    <col min="14403" max="14403" width="11.7109375" style="56" customWidth="1"/>
    <col min="14404" max="14404" width="0" style="56" hidden="1" customWidth="1"/>
    <col min="14405" max="14592" width="0.85546875" style="56"/>
    <col min="14593" max="14593" width="1.5703125" style="56" customWidth="1"/>
    <col min="14594" max="14594" width="0.85546875" style="56"/>
    <col min="14595" max="14595" width="0.42578125" style="56" customWidth="1"/>
    <col min="14596" max="14597" width="0" style="56" hidden="1" customWidth="1"/>
    <col min="14598" max="14613" width="0.85546875" style="56"/>
    <col min="14614" max="14614" width="2.140625" style="56" customWidth="1"/>
    <col min="14615" max="14615" width="0.85546875" style="56"/>
    <col min="14616" max="14616" width="25.140625" style="56" customWidth="1"/>
    <col min="14617" max="14639" width="0.85546875" style="56"/>
    <col min="14640" max="14640" width="2.85546875" style="56" customWidth="1"/>
    <col min="14641" max="14648" width="0.85546875" style="56"/>
    <col min="14649" max="14649" width="8" style="56" customWidth="1"/>
    <col min="14650" max="14658" width="0.85546875" style="56"/>
    <col min="14659" max="14659" width="11.7109375" style="56" customWidth="1"/>
    <col min="14660" max="14660" width="0" style="56" hidden="1" customWidth="1"/>
    <col min="14661" max="14848" width="0.85546875" style="56"/>
    <col min="14849" max="14849" width="1.5703125" style="56" customWidth="1"/>
    <col min="14850" max="14850" width="0.85546875" style="56"/>
    <col min="14851" max="14851" width="0.42578125" style="56" customWidth="1"/>
    <col min="14852" max="14853" width="0" style="56" hidden="1" customWidth="1"/>
    <col min="14854" max="14869" width="0.85546875" style="56"/>
    <col min="14870" max="14870" width="2.140625" style="56" customWidth="1"/>
    <col min="14871" max="14871" width="0.85546875" style="56"/>
    <col min="14872" max="14872" width="25.140625" style="56" customWidth="1"/>
    <col min="14873" max="14895" width="0.85546875" style="56"/>
    <col min="14896" max="14896" width="2.85546875" style="56" customWidth="1"/>
    <col min="14897" max="14904" width="0.85546875" style="56"/>
    <col min="14905" max="14905" width="8" style="56" customWidth="1"/>
    <col min="14906" max="14914" width="0.85546875" style="56"/>
    <col min="14915" max="14915" width="11.7109375" style="56" customWidth="1"/>
    <col min="14916" max="14916" width="0" style="56" hidden="1" customWidth="1"/>
    <col min="14917" max="15104" width="0.85546875" style="56"/>
    <col min="15105" max="15105" width="1.5703125" style="56" customWidth="1"/>
    <col min="15106" max="15106" width="0.85546875" style="56"/>
    <col min="15107" max="15107" width="0.42578125" style="56" customWidth="1"/>
    <col min="15108" max="15109" width="0" style="56" hidden="1" customWidth="1"/>
    <col min="15110" max="15125" width="0.85546875" style="56"/>
    <col min="15126" max="15126" width="2.140625" style="56" customWidth="1"/>
    <col min="15127" max="15127" width="0.85546875" style="56"/>
    <col min="15128" max="15128" width="25.140625" style="56" customWidth="1"/>
    <col min="15129" max="15151" width="0.85546875" style="56"/>
    <col min="15152" max="15152" width="2.85546875" style="56" customWidth="1"/>
    <col min="15153" max="15160" width="0.85546875" style="56"/>
    <col min="15161" max="15161" width="8" style="56" customWidth="1"/>
    <col min="15162" max="15170" width="0.85546875" style="56"/>
    <col min="15171" max="15171" width="11.7109375" style="56" customWidth="1"/>
    <col min="15172" max="15172" width="0" style="56" hidden="1" customWidth="1"/>
    <col min="15173" max="15360" width="0.85546875" style="56"/>
    <col min="15361" max="15361" width="1.5703125" style="56" customWidth="1"/>
    <col min="15362" max="15362" width="0.85546875" style="56"/>
    <col min="15363" max="15363" width="0.42578125" style="56" customWidth="1"/>
    <col min="15364" max="15365" width="0" style="56" hidden="1" customWidth="1"/>
    <col min="15366" max="15381" width="0.85546875" style="56"/>
    <col min="15382" max="15382" width="2.140625" style="56" customWidth="1"/>
    <col min="15383" max="15383" width="0.85546875" style="56"/>
    <col min="15384" max="15384" width="25.140625" style="56" customWidth="1"/>
    <col min="15385" max="15407" width="0.85546875" style="56"/>
    <col min="15408" max="15408" width="2.85546875" style="56" customWidth="1"/>
    <col min="15409" max="15416" width="0.85546875" style="56"/>
    <col min="15417" max="15417" width="8" style="56" customWidth="1"/>
    <col min="15418" max="15426" width="0.85546875" style="56"/>
    <col min="15427" max="15427" width="11.7109375" style="56" customWidth="1"/>
    <col min="15428" max="15428" width="0" style="56" hidden="1" customWidth="1"/>
    <col min="15429" max="15616" width="0.85546875" style="56"/>
    <col min="15617" max="15617" width="1.5703125" style="56" customWidth="1"/>
    <col min="15618" max="15618" width="0.85546875" style="56"/>
    <col min="15619" max="15619" width="0.42578125" style="56" customWidth="1"/>
    <col min="15620" max="15621" width="0" style="56" hidden="1" customWidth="1"/>
    <col min="15622" max="15637" width="0.85546875" style="56"/>
    <col min="15638" max="15638" width="2.140625" style="56" customWidth="1"/>
    <col min="15639" max="15639" width="0.85546875" style="56"/>
    <col min="15640" max="15640" width="25.140625" style="56" customWidth="1"/>
    <col min="15641" max="15663" width="0.85546875" style="56"/>
    <col min="15664" max="15664" width="2.85546875" style="56" customWidth="1"/>
    <col min="15665" max="15672" width="0.85546875" style="56"/>
    <col min="15673" max="15673" width="8" style="56" customWidth="1"/>
    <col min="15674" max="15682" width="0.85546875" style="56"/>
    <col min="15683" max="15683" width="11.7109375" style="56" customWidth="1"/>
    <col min="15684" max="15684" width="0" style="56" hidden="1" customWidth="1"/>
    <col min="15685" max="15872" width="0.85546875" style="56"/>
    <col min="15873" max="15873" width="1.5703125" style="56" customWidth="1"/>
    <col min="15874" max="15874" width="0.85546875" style="56"/>
    <col min="15875" max="15875" width="0.42578125" style="56" customWidth="1"/>
    <col min="15876" max="15877" width="0" style="56" hidden="1" customWidth="1"/>
    <col min="15878" max="15893" width="0.85546875" style="56"/>
    <col min="15894" max="15894" width="2.140625" style="56" customWidth="1"/>
    <col min="15895" max="15895" width="0.85546875" style="56"/>
    <col min="15896" max="15896" width="25.140625" style="56" customWidth="1"/>
    <col min="15897" max="15919" width="0.85546875" style="56"/>
    <col min="15920" max="15920" width="2.85546875" style="56" customWidth="1"/>
    <col min="15921" max="15928" width="0.85546875" style="56"/>
    <col min="15929" max="15929" width="8" style="56" customWidth="1"/>
    <col min="15930" max="15938" width="0.85546875" style="56"/>
    <col min="15939" max="15939" width="11.7109375" style="56" customWidth="1"/>
    <col min="15940" max="15940" width="0" style="56" hidden="1" customWidth="1"/>
    <col min="15941" max="16128" width="0.85546875" style="56"/>
    <col min="16129" max="16129" width="1.5703125" style="56" customWidth="1"/>
    <col min="16130" max="16130" width="0.85546875" style="56"/>
    <col min="16131" max="16131" width="0.42578125" style="56" customWidth="1"/>
    <col min="16132" max="16133" width="0" style="56" hidden="1" customWidth="1"/>
    <col min="16134" max="16149" width="0.85546875" style="56"/>
    <col min="16150" max="16150" width="2.140625" style="56" customWidth="1"/>
    <col min="16151" max="16151" width="0.85546875" style="56"/>
    <col min="16152" max="16152" width="25.140625" style="56" customWidth="1"/>
    <col min="16153" max="16175" width="0.85546875" style="56"/>
    <col min="16176" max="16176" width="2.85546875" style="56" customWidth="1"/>
    <col min="16177" max="16184" width="0.85546875" style="56"/>
    <col min="16185" max="16185" width="8" style="56" customWidth="1"/>
    <col min="16186" max="16194" width="0.85546875" style="56"/>
    <col min="16195" max="16195" width="11.7109375" style="56" customWidth="1"/>
    <col min="16196" max="16196" width="0" style="56" hidden="1" customWidth="1"/>
    <col min="16197" max="16384" width="0.85546875" style="56"/>
  </cols>
  <sheetData>
    <row r="1" spans="1:106" s="52" customFormat="1" ht="17.25" customHeight="1" x14ac:dyDescent="0.25">
      <c r="AW1" s="54"/>
      <c r="AX1" s="54"/>
      <c r="AY1" s="54"/>
      <c r="AZ1" s="54"/>
      <c r="BA1" s="54"/>
      <c r="BB1" s="54"/>
      <c r="BC1" s="54"/>
      <c r="BD1" s="54"/>
      <c r="BE1" s="54"/>
      <c r="BF1" s="54"/>
      <c r="BG1" s="54"/>
      <c r="BH1" s="54"/>
      <c r="BI1" s="54"/>
      <c r="BJ1" s="54"/>
      <c r="BK1" s="54"/>
      <c r="BL1" s="388"/>
      <c r="BM1" s="388"/>
      <c r="BN1" s="388"/>
      <c r="BO1" s="388"/>
      <c r="BP1" s="388"/>
      <c r="BQ1" s="542" t="s">
        <v>594</v>
      </c>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row>
    <row r="2" spans="1:106" s="60" customFormat="1" ht="12" customHeight="1" x14ac:dyDescent="0.25">
      <c r="AW2" s="58"/>
      <c r="AX2" s="58"/>
      <c r="AY2" s="58"/>
      <c r="AZ2" s="58"/>
      <c r="BA2" s="58"/>
      <c r="BB2" s="58"/>
      <c r="BC2" s="58"/>
      <c r="BD2" s="58"/>
      <c r="BE2" s="58"/>
      <c r="BF2" s="58"/>
      <c r="BG2" s="58"/>
      <c r="BH2" s="58"/>
      <c r="BI2" s="58"/>
      <c r="BJ2" s="58"/>
      <c r="BK2" s="58"/>
      <c r="BL2" s="543"/>
      <c r="BM2" s="542"/>
      <c r="BN2" s="542"/>
      <c r="BO2" s="542"/>
      <c r="BP2" s="542"/>
      <c r="BQ2" s="543" t="s">
        <v>595</v>
      </c>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row>
    <row r="3" spans="1:106" ht="12" customHeight="1" x14ac:dyDescent="0.25">
      <c r="AW3" s="58"/>
      <c r="AX3" s="58"/>
      <c r="AY3" s="58"/>
      <c r="AZ3" s="58"/>
      <c r="BA3" s="58"/>
      <c r="BB3" s="58"/>
      <c r="BC3" s="58"/>
      <c r="BD3" s="58"/>
      <c r="BE3" s="58"/>
      <c r="BF3" s="58"/>
      <c r="BG3" s="58"/>
      <c r="BH3" s="58"/>
      <c r="BI3" s="58"/>
      <c r="BJ3" s="58"/>
      <c r="BK3" s="58"/>
      <c r="BL3" s="542"/>
      <c r="BM3" s="542"/>
      <c r="BN3" s="542"/>
      <c r="BO3" s="542"/>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row>
    <row r="4" spans="1:106" s="62" customFormat="1" ht="15" x14ac:dyDescent="0.25">
      <c r="AW4" s="53"/>
      <c r="AX4" s="53"/>
      <c r="AY4" s="53"/>
      <c r="AZ4" s="53"/>
      <c r="BA4" s="53"/>
      <c r="BB4" s="53"/>
      <c r="BC4" s="53"/>
      <c r="BD4" s="53"/>
      <c r="BE4" s="53"/>
      <c r="BF4" s="53"/>
      <c r="BG4" s="53"/>
      <c r="BH4" s="53"/>
      <c r="BI4" s="53"/>
      <c r="BJ4" s="53"/>
      <c r="BK4" s="53"/>
      <c r="BL4" s="542"/>
      <c r="BM4" s="542"/>
      <c r="BN4" s="542"/>
      <c r="BO4" s="542"/>
      <c r="BP4" s="542"/>
      <c r="BQ4" s="542"/>
      <c r="BR4" s="542"/>
      <c r="BS4" s="542"/>
      <c r="BT4" s="542"/>
      <c r="BU4" s="542"/>
      <c r="BV4" s="542"/>
      <c r="BW4" s="542"/>
      <c r="BX4" s="542"/>
      <c r="BY4" s="542"/>
      <c r="BZ4" s="542"/>
      <c r="CA4" s="542"/>
      <c r="CB4" s="542"/>
      <c r="CC4" s="542"/>
      <c r="CD4" s="542"/>
      <c r="CE4" s="542"/>
      <c r="CF4" s="542"/>
      <c r="CG4" s="542"/>
      <c r="CH4" s="542"/>
      <c r="CI4" s="542"/>
      <c r="CJ4" s="542"/>
      <c r="CK4" s="542"/>
      <c r="CL4" s="542"/>
      <c r="CM4" s="542"/>
      <c r="CN4" s="542"/>
      <c r="CO4" s="542"/>
      <c r="CP4" s="542"/>
      <c r="CQ4" s="542"/>
      <c r="CR4" s="542"/>
      <c r="CS4" s="542"/>
      <c r="CT4" s="542"/>
      <c r="CU4" s="542"/>
      <c r="CV4" s="542"/>
      <c r="CW4" s="542"/>
      <c r="CX4" s="542"/>
      <c r="CY4" s="542"/>
      <c r="CZ4" s="542"/>
      <c r="DA4" s="542"/>
      <c r="DB4" s="542"/>
    </row>
    <row r="5" spans="1:106" s="62" customFormat="1" ht="15" x14ac:dyDescent="0.25">
      <c r="AW5" s="53"/>
      <c r="AX5" s="53"/>
      <c r="AY5" s="53"/>
      <c r="AZ5" s="53"/>
      <c r="BA5" s="53"/>
      <c r="BB5" s="53"/>
      <c r="BC5" s="53"/>
      <c r="BD5" s="53"/>
      <c r="BE5" s="53"/>
      <c r="BF5" s="53"/>
      <c r="BG5" s="53"/>
      <c r="BH5" s="53"/>
      <c r="BI5" s="53"/>
      <c r="BJ5" s="53"/>
      <c r="BK5" s="53"/>
      <c r="BL5" s="542"/>
      <c r="BM5" s="542"/>
      <c r="BN5" s="542"/>
      <c r="BO5" s="542"/>
      <c r="BP5" s="542"/>
      <c r="BQ5" s="542"/>
      <c r="BR5" s="542"/>
      <c r="BS5" s="542"/>
      <c r="BT5" s="542"/>
      <c r="BU5" s="542"/>
      <c r="BV5" s="542"/>
      <c r="BW5" s="542"/>
      <c r="BX5" s="542"/>
      <c r="BY5" s="542"/>
      <c r="BZ5" s="542"/>
      <c r="CA5" s="542"/>
      <c r="CB5" s="542"/>
      <c r="CC5" s="542"/>
      <c r="CD5" s="542"/>
      <c r="CE5" s="542"/>
      <c r="CF5" s="542"/>
      <c r="CG5" s="542"/>
      <c r="CH5" s="542"/>
      <c r="CI5" s="542"/>
      <c r="CJ5" s="542"/>
      <c r="CK5" s="542"/>
      <c r="CL5" s="542"/>
      <c r="CM5" s="542"/>
      <c r="CN5" s="542"/>
      <c r="CO5" s="542"/>
      <c r="CP5" s="542"/>
      <c r="CQ5" s="542"/>
      <c r="CR5" s="542"/>
      <c r="CS5" s="542"/>
      <c r="CT5" s="542"/>
      <c r="CU5" s="542"/>
      <c r="CV5" s="542"/>
      <c r="CW5" s="542"/>
      <c r="CX5" s="542"/>
      <c r="CY5" s="542"/>
      <c r="CZ5" s="542"/>
      <c r="DA5" s="542"/>
      <c r="DB5" s="542"/>
    </row>
    <row r="6" spans="1:106" ht="15" customHeight="1" x14ac:dyDescent="0.2">
      <c r="BL6" s="542"/>
      <c r="BM6" s="542"/>
      <c r="BN6" s="542"/>
      <c r="BO6" s="542"/>
      <c r="BP6" s="542"/>
      <c r="BQ6" s="542"/>
      <c r="BR6" s="542"/>
      <c r="BS6" s="542"/>
      <c r="BT6" s="542"/>
      <c r="BU6" s="542"/>
      <c r="BV6" s="542"/>
      <c r="BW6" s="542"/>
      <c r="BX6" s="542"/>
      <c r="BY6" s="542"/>
      <c r="BZ6" s="542"/>
      <c r="CA6" s="542"/>
      <c r="CB6" s="542"/>
      <c r="CC6" s="542"/>
      <c r="CD6" s="542"/>
      <c r="CE6" s="542"/>
      <c r="CF6" s="542"/>
      <c r="CG6" s="542"/>
      <c r="CH6" s="542"/>
      <c r="CI6" s="542"/>
      <c r="CJ6" s="542"/>
      <c r="CK6" s="542"/>
      <c r="CL6" s="542"/>
      <c r="CM6" s="542"/>
      <c r="CN6" s="542"/>
      <c r="CO6" s="542"/>
      <c r="CP6" s="542"/>
      <c r="CQ6" s="542"/>
      <c r="CR6" s="542"/>
      <c r="CS6" s="542"/>
      <c r="CT6" s="542"/>
      <c r="CU6" s="542"/>
      <c r="CV6" s="542"/>
      <c r="CW6" s="542"/>
      <c r="CX6" s="542"/>
      <c r="CY6" s="542"/>
      <c r="CZ6" s="542"/>
      <c r="DA6" s="542"/>
      <c r="DB6" s="542"/>
    </row>
    <row r="7" spans="1:106" ht="54.75" customHeight="1" x14ac:dyDescent="0.2">
      <c r="BL7" s="542"/>
      <c r="BM7" s="542"/>
      <c r="BN7" s="542"/>
      <c r="BO7" s="542"/>
      <c r="BP7" s="542"/>
      <c r="BQ7" s="542"/>
      <c r="BR7" s="542"/>
      <c r="BS7" s="542"/>
      <c r="BT7" s="542"/>
      <c r="BU7" s="542"/>
      <c r="BV7" s="542"/>
      <c r="BW7" s="542"/>
      <c r="BX7" s="542"/>
      <c r="BY7" s="542"/>
      <c r="BZ7" s="542"/>
      <c r="CA7" s="542"/>
      <c r="CB7" s="542"/>
      <c r="CC7" s="542"/>
      <c r="CD7" s="542"/>
      <c r="CE7" s="542"/>
      <c r="CF7" s="542"/>
      <c r="CG7" s="542"/>
      <c r="CH7" s="542"/>
      <c r="CI7" s="542"/>
      <c r="CJ7" s="542"/>
      <c r="CK7" s="542"/>
      <c r="CL7" s="542"/>
      <c r="CM7" s="542"/>
      <c r="CN7" s="542"/>
      <c r="CO7" s="542"/>
      <c r="CP7" s="542"/>
      <c r="CQ7" s="542"/>
      <c r="CR7" s="542"/>
      <c r="CS7" s="542"/>
      <c r="CT7" s="542"/>
      <c r="CU7" s="542"/>
      <c r="CV7" s="542"/>
      <c r="CW7" s="542"/>
      <c r="CX7" s="542"/>
      <c r="CY7" s="542"/>
      <c r="CZ7" s="542"/>
      <c r="DA7" s="542"/>
      <c r="DB7" s="542"/>
    </row>
    <row r="8" spans="1:106" s="63" customFormat="1" ht="27.75" customHeight="1" x14ac:dyDescent="0.25">
      <c r="A8" s="392" t="s">
        <v>596</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row>
    <row r="9" spans="1:106" x14ac:dyDescent="0.2">
      <c r="BO9" s="391"/>
      <c r="BP9" s="391"/>
      <c r="CG9" s="57" t="s">
        <v>567</v>
      </c>
      <c r="CH9" s="57"/>
      <c r="CI9" s="57"/>
      <c r="CJ9" s="57"/>
      <c r="CK9" s="57"/>
      <c r="CL9" s="57"/>
      <c r="CM9" s="57"/>
      <c r="CN9" s="57"/>
      <c r="CO9" s="57"/>
      <c r="CP9" s="57"/>
      <c r="CQ9" s="57"/>
      <c r="CR9" s="57"/>
      <c r="CS9" s="57"/>
      <c r="CT9" s="57"/>
      <c r="CU9" s="57"/>
      <c r="CV9" s="57"/>
      <c r="CW9" s="57"/>
      <c r="CX9" s="57"/>
      <c r="CY9" s="57"/>
      <c r="CZ9" s="57"/>
      <c r="DA9" s="57"/>
      <c r="DB9" s="57"/>
    </row>
    <row r="10" spans="1:106" ht="9.75" customHeight="1" x14ac:dyDescent="0.2"/>
    <row r="11" spans="1:106" s="62" customFormat="1" ht="15" x14ac:dyDescent="0.25">
      <c r="A11" s="392" t="s">
        <v>597</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row>
    <row r="12" spans="1:106" s="62" customFormat="1" ht="15" x14ac:dyDescent="0.2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row>
    <row r="13" spans="1:106" ht="10.5" customHeight="1" x14ac:dyDescent="0.2"/>
    <row r="14" spans="1:106" s="107" customFormat="1" ht="27.75" customHeight="1" x14ac:dyDescent="0.2">
      <c r="A14" s="372" t="s">
        <v>353</v>
      </c>
      <c r="B14" s="373"/>
      <c r="C14" s="373"/>
      <c r="D14" s="373"/>
      <c r="E14" s="373"/>
      <c r="F14" s="374"/>
      <c r="G14" s="372" t="s">
        <v>603</v>
      </c>
      <c r="H14" s="373"/>
      <c r="I14" s="373"/>
      <c r="J14" s="373"/>
      <c r="K14" s="373"/>
      <c r="L14" s="373"/>
      <c r="M14" s="373"/>
      <c r="N14" s="373"/>
      <c r="O14" s="373"/>
      <c r="P14" s="373"/>
      <c r="Q14" s="373"/>
      <c r="R14" s="373"/>
      <c r="S14" s="373"/>
      <c r="T14" s="373"/>
      <c r="U14" s="373"/>
      <c r="V14" s="373"/>
      <c r="W14" s="373"/>
      <c r="X14" s="374"/>
      <c r="Y14" s="372" t="s">
        <v>584</v>
      </c>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4"/>
      <c r="AW14" s="372" t="s">
        <v>604</v>
      </c>
      <c r="AX14" s="373"/>
      <c r="AY14" s="373"/>
      <c r="AZ14" s="373"/>
      <c r="BA14" s="373"/>
      <c r="BB14" s="373"/>
      <c r="BC14" s="373"/>
      <c r="BD14" s="373"/>
      <c r="BE14" s="373"/>
      <c r="BF14" s="373"/>
      <c r="BG14" s="373"/>
      <c r="BH14" s="373"/>
      <c r="BI14" s="373"/>
      <c r="BJ14" s="374"/>
      <c r="BK14" s="372" t="s">
        <v>605</v>
      </c>
      <c r="BL14" s="373"/>
      <c r="BM14" s="373"/>
      <c r="BN14" s="373"/>
      <c r="BO14" s="373"/>
      <c r="BP14" s="373"/>
      <c r="BQ14" s="373"/>
      <c r="BR14" s="373"/>
      <c r="BS14" s="386" t="s">
        <v>606</v>
      </c>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row>
    <row r="15" spans="1:106" s="107" customFormat="1" ht="13.5" customHeight="1" x14ac:dyDescent="0.2">
      <c r="A15" s="375"/>
      <c r="B15" s="376"/>
      <c r="C15" s="376"/>
      <c r="D15" s="376"/>
      <c r="E15" s="376"/>
      <c r="F15" s="377"/>
      <c r="G15" s="375"/>
      <c r="H15" s="376"/>
      <c r="I15" s="376"/>
      <c r="J15" s="376"/>
      <c r="K15" s="376"/>
      <c r="L15" s="376"/>
      <c r="M15" s="376"/>
      <c r="N15" s="376"/>
      <c r="O15" s="376"/>
      <c r="P15" s="376"/>
      <c r="Q15" s="376"/>
      <c r="R15" s="376"/>
      <c r="S15" s="376"/>
      <c r="T15" s="376"/>
      <c r="U15" s="376"/>
      <c r="V15" s="376"/>
      <c r="W15" s="376"/>
      <c r="X15" s="377"/>
      <c r="Y15" s="375"/>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375"/>
      <c r="AX15" s="376"/>
      <c r="AY15" s="376"/>
      <c r="AZ15" s="376"/>
      <c r="BA15" s="376"/>
      <c r="BB15" s="376"/>
      <c r="BC15" s="376"/>
      <c r="BD15" s="376"/>
      <c r="BE15" s="376"/>
      <c r="BF15" s="376"/>
      <c r="BG15" s="376"/>
      <c r="BH15" s="376"/>
      <c r="BI15" s="376"/>
      <c r="BJ15" s="377"/>
      <c r="BK15" s="375"/>
      <c r="BL15" s="376"/>
      <c r="BM15" s="376"/>
      <c r="BN15" s="376"/>
      <c r="BO15" s="376"/>
      <c r="BP15" s="376"/>
      <c r="BQ15" s="376"/>
      <c r="BR15" s="37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row>
    <row r="16" spans="1:106" s="107" customFormat="1" ht="39.75" customHeight="1" x14ac:dyDescent="0.2">
      <c r="A16" s="378"/>
      <c r="B16" s="379"/>
      <c r="C16" s="379"/>
      <c r="D16" s="379"/>
      <c r="E16" s="379"/>
      <c r="F16" s="380"/>
      <c r="G16" s="378"/>
      <c r="H16" s="379"/>
      <c r="I16" s="379"/>
      <c r="J16" s="379"/>
      <c r="K16" s="379"/>
      <c r="L16" s="379"/>
      <c r="M16" s="379"/>
      <c r="N16" s="379"/>
      <c r="O16" s="379"/>
      <c r="P16" s="379"/>
      <c r="Q16" s="379"/>
      <c r="R16" s="379"/>
      <c r="S16" s="379"/>
      <c r="T16" s="379"/>
      <c r="U16" s="379"/>
      <c r="V16" s="379"/>
      <c r="W16" s="379"/>
      <c r="X16" s="380"/>
      <c r="Y16" s="378"/>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80"/>
      <c r="AW16" s="378"/>
      <c r="AX16" s="379"/>
      <c r="AY16" s="379"/>
      <c r="AZ16" s="379"/>
      <c r="BA16" s="379"/>
      <c r="BB16" s="379"/>
      <c r="BC16" s="379"/>
      <c r="BD16" s="379"/>
      <c r="BE16" s="379"/>
      <c r="BF16" s="379"/>
      <c r="BG16" s="379"/>
      <c r="BH16" s="379"/>
      <c r="BI16" s="379"/>
      <c r="BJ16" s="380"/>
      <c r="BK16" s="378"/>
      <c r="BL16" s="379"/>
      <c r="BM16" s="379"/>
      <c r="BN16" s="379"/>
      <c r="BO16" s="379"/>
      <c r="BP16" s="379"/>
      <c r="BQ16" s="379"/>
      <c r="BR16" s="379"/>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row>
    <row r="17" spans="1:104" s="70" customFormat="1" x14ac:dyDescent="0.2">
      <c r="A17" s="371">
        <v>1</v>
      </c>
      <c r="B17" s="371"/>
      <c r="C17" s="371"/>
      <c r="D17" s="371"/>
      <c r="E17" s="371"/>
      <c r="F17" s="371"/>
      <c r="G17" s="371">
        <v>2</v>
      </c>
      <c r="H17" s="371"/>
      <c r="I17" s="371"/>
      <c r="J17" s="371"/>
      <c r="K17" s="371"/>
      <c r="L17" s="371"/>
      <c r="M17" s="371"/>
      <c r="N17" s="371"/>
      <c r="O17" s="371"/>
      <c r="P17" s="371"/>
      <c r="Q17" s="371"/>
      <c r="R17" s="371"/>
      <c r="S17" s="371"/>
      <c r="T17" s="371"/>
      <c r="U17" s="371"/>
      <c r="V17" s="371"/>
      <c r="W17" s="371"/>
      <c r="X17" s="371"/>
      <c r="Y17" s="425">
        <v>3</v>
      </c>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7"/>
      <c r="AW17" s="371">
        <v>4</v>
      </c>
      <c r="AX17" s="371"/>
      <c r="AY17" s="371"/>
      <c r="AZ17" s="371"/>
      <c r="BA17" s="371"/>
      <c r="BB17" s="371"/>
      <c r="BC17" s="371"/>
      <c r="BD17" s="371"/>
      <c r="BE17" s="371"/>
      <c r="BF17" s="371"/>
      <c r="BG17" s="371"/>
      <c r="BH17" s="371"/>
      <c r="BI17" s="371"/>
      <c r="BJ17" s="371"/>
      <c r="BK17" s="371">
        <v>5</v>
      </c>
      <c r="BL17" s="371"/>
      <c r="BM17" s="371"/>
      <c r="BN17" s="371"/>
      <c r="BO17" s="371"/>
      <c r="BP17" s="371"/>
      <c r="BQ17" s="371"/>
      <c r="BR17" s="371"/>
      <c r="BS17" s="371" t="s">
        <v>607</v>
      </c>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row>
    <row r="18" spans="1:104" s="72" customFormat="1" ht="37.5" customHeight="1" x14ac:dyDescent="0.2">
      <c r="A18" s="369" t="s">
        <v>10</v>
      </c>
      <c r="B18" s="369"/>
      <c r="C18" s="369"/>
      <c r="D18" s="369"/>
      <c r="E18" s="369"/>
      <c r="F18" s="369"/>
      <c r="G18" s="370" t="s">
        <v>598</v>
      </c>
      <c r="H18" s="370"/>
      <c r="I18" s="370"/>
      <c r="J18" s="370"/>
      <c r="K18" s="370"/>
      <c r="L18" s="370"/>
      <c r="M18" s="370"/>
      <c r="N18" s="370"/>
      <c r="O18" s="370"/>
      <c r="P18" s="370"/>
      <c r="Q18" s="370"/>
      <c r="R18" s="370"/>
      <c r="S18" s="370"/>
      <c r="T18" s="370"/>
      <c r="U18" s="370"/>
      <c r="V18" s="370"/>
      <c r="W18" s="370"/>
      <c r="X18" s="370"/>
      <c r="Y18" s="381">
        <v>130</v>
      </c>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3"/>
      <c r="AW18" s="365">
        <v>1780</v>
      </c>
      <c r="AX18" s="365"/>
      <c r="AY18" s="365"/>
      <c r="AZ18" s="365"/>
      <c r="BA18" s="365"/>
      <c r="BB18" s="365"/>
      <c r="BC18" s="365"/>
      <c r="BD18" s="365"/>
      <c r="BE18" s="365"/>
      <c r="BF18" s="365"/>
      <c r="BG18" s="365"/>
      <c r="BH18" s="365"/>
      <c r="BI18" s="365"/>
      <c r="BJ18" s="365"/>
      <c r="BK18" s="365">
        <v>300</v>
      </c>
      <c r="BL18" s="365"/>
      <c r="BM18" s="365"/>
      <c r="BN18" s="365"/>
      <c r="BO18" s="365"/>
      <c r="BP18" s="365"/>
      <c r="BQ18" s="365"/>
      <c r="BR18" s="365"/>
      <c r="BS18" s="393">
        <f>AW18*BK18</f>
        <v>534000</v>
      </c>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row>
    <row r="19" spans="1:104" s="72" customFormat="1" hidden="1" x14ac:dyDescent="0.2">
      <c r="A19" s="369" t="s">
        <v>11</v>
      </c>
      <c r="B19" s="369"/>
      <c r="C19" s="369"/>
      <c r="D19" s="369"/>
      <c r="E19" s="369"/>
      <c r="F19" s="369"/>
      <c r="G19" s="370"/>
      <c r="H19" s="370"/>
      <c r="I19" s="370"/>
      <c r="J19" s="370"/>
      <c r="K19" s="370"/>
      <c r="L19" s="370"/>
      <c r="M19" s="370"/>
      <c r="N19" s="370"/>
      <c r="O19" s="370"/>
      <c r="P19" s="370"/>
      <c r="Q19" s="370"/>
      <c r="R19" s="370"/>
      <c r="S19" s="370"/>
      <c r="T19" s="370"/>
      <c r="U19" s="370"/>
      <c r="V19" s="370"/>
      <c r="W19" s="370"/>
      <c r="X19" s="370"/>
      <c r="Y19" s="381"/>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93"/>
      <c r="BT19" s="393"/>
      <c r="BU19" s="393"/>
      <c r="BV19" s="393"/>
      <c r="BW19" s="393"/>
      <c r="BX19" s="393"/>
      <c r="BY19" s="393"/>
      <c r="BZ19" s="393"/>
      <c r="CA19" s="393"/>
      <c r="CB19" s="393"/>
      <c r="CC19" s="393"/>
      <c r="CD19" s="393"/>
      <c r="CE19" s="393"/>
      <c r="CF19" s="393"/>
      <c r="CG19" s="393"/>
      <c r="CH19" s="393"/>
      <c r="CI19" s="393"/>
      <c r="CJ19" s="393"/>
      <c r="CK19" s="393"/>
      <c r="CL19" s="393"/>
      <c r="CM19" s="393"/>
      <c r="CN19" s="393"/>
      <c r="CO19" s="393"/>
      <c r="CP19" s="393"/>
      <c r="CQ19" s="393"/>
      <c r="CR19" s="393"/>
      <c r="CS19" s="393"/>
      <c r="CT19" s="393"/>
      <c r="CU19" s="393"/>
      <c r="CV19" s="393"/>
      <c r="CW19" s="393"/>
      <c r="CX19" s="393"/>
      <c r="CY19" s="393"/>
      <c r="CZ19" s="393"/>
    </row>
    <row r="20" spans="1:104" s="72" customFormat="1" hidden="1" x14ac:dyDescent="0.2">
      <c r="A20" s="369" t="s">
        <v>12</v>
      </c>
      <c r="B20" s="369"/>
      <c r="C20" s="369"/>
      <c r="D20" s="369"/>
      <c r="E20" s="369"/>
      <c r="F20" s="369"/>
      <c r="G20" s="370"/>
      <c r="H20" s="370"/>
      <c r="I20" s="370"/>
      <c r="J20" s="370"/>
      <c r="K20" s="370"/>
      <c r="L20" s="370"/>
      <c r="M20" s="370"/>
      <c r="N20" s="370"/>
      <c r="O20" s="370"/>
      <c r="P20" s="370"/>
      <c r="Q20" s="370"/>
      <c r="R20" s="370"/>
      <c r="S20" s="370"/>
      <c r="T20" s="370"/>
      <c r="U20" s="370"/>
      <c r="V20" s="370"/>
      <c r="W20" s="370"/>
      <c r="X20" s="370"/>
      <c r="Y20" s="381"/>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3"/>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93"/>
      <c r="BT20" s="393"/>
      <c r="BU20" s="393"/>
      <c r="BV20" s="393"/>
      <c r="BW20" s="393"/>
      <c r="BX20" s="393"/>
      <c r="BY20" s="393"/>
      <c r="BZ20" s="393"/>
      <c r="CA20" s="393"/>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row>
    <row r="21" spans="1:104" s="72" customFormat="1" ht="15" customHeight="1" x14ac:dyDescent="0.2">
      <c r="A21" s="366" t="s">
        <v>371</v>
      </c>
      <c r="B21" s="367"/>
      <c r="C21" s="367"/>
      <c r="D21" s="367"/>
      <c r="E21" s="367"/>
      <c r="F21" s="367"/>
      <c r="G21" s="367"/>
      <c r="H21" s="367"/>
      <c r="I21" s="367"/>
      <c r="J21" s="367"/>
      <c r="K21" s="367"/>
      <c r="L21" s="367"/>
      <c r="M21" s="367"/>
      <c r="N21" s="367"/>
      <c r="O21" s="367"/>
      <c r="P21" s="367"/>
      <c r="Q21" s="367"/>
      <c r="R21" s="367"/>
      <c r="S21" s="367"/>
      <c r="T21" s="367"/>
      <c r="U21" s="367"/>
      <c r="V21" s="367"/>
      <c r="W21" s="367"/>
      <c r="X21" s="368"/>
      <c r="Y21" s="430" t="s">
        <v>36</v>
      </c>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7"/>
      <c r="AW21" s="393" t="s">
        <v>36</v>
      </c>
      <c r="AX21" s="393"/>
      <c r="AY21" s="393"/>
      <c r="AZ21" s="393"/>
      <c r="BA21" s="393"/>
      <c r="BB21" s="393"/>
      <c r="BC21" s="393"/>
      <c r="BD21" s="393"/>
      <c r="BE21" s="393"/>
      <c r="BF21" s="393"/>
      <c r="BG21" s="393"/>
      <c r="BH21" s="393"/>
      <c r="BI21" s="393"/>
      <c r="BJ21" s="393"/>
      <c r="BK21" s="393" t="s">
        <v>36</v>
      </c>
      <c r="BL21" s="393"/>
      <c r="BM21" s="393"/>
      <c r="BN21" s="393"/>
      <c r="BO21" s="393"/>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row>
    <row r="22" spans="1:104" s="72" customFormat="1" ht="15" customHeight="1" x14ac:dyDescent="0.2">
      <c r="A22" s="73"/>
      <c r="B22" s="73"/>
      <c r="C22" s="73"/>
      <c r="D22" s="73"/>
      <c r="E22" s="73"/>
      <c r="F22" s="73"/>
      <c r="G22" s="73"/>
      <c r="H22" s="73"/>
      <c r="I22" s="73"/>
      <c r="J22" s="73"/>
      <c r="K22" s="73"/>
      <c r="L22" s="73"/>
      <c r="M22" s="73"/>
      <c r="N22" s="73"/>
      <c r="O22" s="73"/>
      <c r="P22" s="73"/>
      <c r="Q22" s="73"/>
      <c r="R22" s="73"/>
      <c r="S22" s="73"/>
      <c r="T22" s="73"/>
      <c r="U22" s="73"/>
      <c r="V22" s="73"/>
      <c r="W22" s="73"/>
      <c r="X22" s="73"/>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row>
    <row r="23" spans="1:104" x14ac:dyDescent="0.2">
      <c r="A23" s="57"/>
    </row>
  </sheetData>
  <mergeCells count="42">
    <mergeCell ref="BO9:BP9"/>
    <mergeCell ref="BL1:BP1"/>
    <mergeCell ref="BQ1:DB1"/>
    <mergeCell ref="BL2:BP7"/>
    <mergeCell ref="BQ2:DB7"/>
    <mergeCell ref="A8:BP8"/>
    <mergeCell ref="A11:DA11"/>
    <mergeCell ref="A14:F16"/>
    <mergeCell ref="G14:X16"/>
    <mergeCell ref="Y14:AV16"/>
    <mergeCell ref="AW14:BJ16"/>
    <mergeCell ref="BK14:BR16"/>
    <mergeCell ref="BS14:CZ16"/>
    <mergeCell ref="BS18:CZ18"/>
    <mergeCell ref="A17:F17"/>
    <mergeCell ref="G17:X17"/>
    <mergeCell ref="Y17:AV17"/>
    <mergeCell ref="AW17:BJ17"/>
    <mergeCell ref="BK17:BR17"/>
    <mergeCell ref="BS17:CZ17"/>
    <mergeCell ref="A18:F18"/>
    <mergeCell ref="G18:X18"/>
    <mergeCell ref="Y18:AV18"/>
    <mergeCell ref="AW18:BJ18"/>
    <mergeCell ref="BK18:BR18"/>
    <mergeCell ref="BS20:CZ20"/>
    <mergeCell ref="A19:F19"/>
    <mergeCell ref="G19:X19"/>
    <mergeCell ref="Y19:AV19"/>
    <mergeCell ref="AW19:BJ19"/>
    <mergeCell ref="BK19:BR19"/>
    <mergeCell ref="BS19:CZ19"/>
    <mergeCell ref="A20:F20"/>
    <mergeCell ref="G20:X20"/>
    <mergeCell ref="Y20:AV20"/>
    <mergeCell ref="AW20:BJ20"/>
    <mergeCell ref="BK20:BR20"/>
    <mergeCell ref="A21:X21"/>
    <mergeCell ref="Y21:AV21"/>
    <mergeCell ref="AW21:BJ21"/>
    <mergeCell ref="BK21:BR21"/>
    <mergeCell ref="BS21:CZ21"/>
  </mergeCells>
  <pageMargins left="0.78740157480314965" right="0.78740157480314965" top="1.1811023622047245" bottom="0.39370078740157483"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68B6D-4998-4522-9E49-278F14DAD122}">
  <dimension ref="A1:DI19"/>
  <sheetViews>
    <sheetView view="pageBreakPreview" zoomScaleNormal="100" zoomScaleSheetLayoutView="100" workbookViewId="0">
      <selection activeCell="DB13" sqref="DB13"/>
    </sheetView>
  </sheetViews>
  <sheetFormatPr defaultColWidth="0.85546875" defaultRowHeight="12" customHeight="1" x14ac:dyDescent="0.25"/>
  <cols>
    <col min="1" max="54" width="0.85546875" style="62"/>
    <col min="55" max="55" width="2.5703125" style="62" customWidth="1"/>
    <col min="56" max="56" width="0.85546875" style="62"/>
    <col min="57" max="57" width="0.85546875" style="62" customWidth="1"/>
    <col min="58" max="69" width="0.85546875" style="62"/>
    <col min="70" max="70" width="1.42578125" style="62" customWidth="1"/>
    <col min="71" max="105" width="0.85546875" style="62"/>
    <col min="106" max="106" width="1.85546875" style="62" customWidth="1"/>
    <col min="107" max="110" width="0.85546875" style="62"/>
    <col min="111" max="111" width="14.5703125" style="62" customWidth="1"/>
    <col min="112" max="112" width="12.85546875" style="62" customWidth="1"/>
    <col min="113" max="113" width="13.28515625" style="62" customWidth="1"/>
    <col min="114" max="310" width="0.85546875" style="62"/>
    <col min="311" max="311" width="2.5703125" style="62" customWidth="1"/>
    <col min="312" max="325" width="0.85546875" style="62"/>
    <col min="326" max="326" width="1.42578125" style="62" customWidth="1"/>
    <col min="327" max="361" width="0.85546875" style="62"/>
    <col min="362" max="362" width="1.85546875" style="62" customWidth="1"/>
    <col min="363" max="366" width="0.85546875" style="62"/>
    <col min="367" max="367" width="14.5703125" style="62" customWidth="1"/>
    <col min="368" max="368" width="12.85546875" style="62" customWidth="1"/>
    <col min="369" max="369" width="13.28515625" style="62" customWidth="1"/>
    <col min="370" max="566" width="0.85546875" style="62"/>
    <col min="567" max="567" width="2.5703125" style="62" customWidth="1"/>
    <col min="568" max="581" width="0.85546875" style="62"/>
    <col min="582" max="582" width="1.42578125" style="62" customWidth="1"/>
    <col min="583" max="617" width="0.85546875" style="62"/>
    <col min="618" max="618" width="1.85546875" style="62" customWidth="1"/>
    <col min="619" max="622" width="0.85546875" style="62"/>
    <col min="623" max="623" width="14.5703125" style="62" customWidth="1"/>
    <col min="624" max="624" width="12.85546875" style="62" customWidth="1"/>
    <col min="625" max="625" width="13.28515625" style="62" customWidth="1"/>
    <col min="626" max="822" width="0.85546875" style="62"/>
    <col min="823" max="823" width="2.5703125" style="62" customWidth="1"/>
    <col min="824" max="837" width="0.85546875" style="62"/>
    <col min="838" max="838" width="1.42578125" style="62" customWidth="1"/>
    <col min="839" max="873" width="0.85546875" style="62"/>
    <col min="874" max="874" width="1.85546875" style="62" customWidth="1"/>
    <col min="875" max="878" width="0.85546875" style="62"/>
    <col min="879" max="879" width="14.5703125" style="62" customWidth="1"/>
    <col min="880" max="880" width="12.85546875" style="62" customWidth="1"/>
    <col min="881" max="881" width="13.28515625" style="62" customWidth="1"/>
    <col min="882" max="1078" width="0.85546875" style="62"/>
    <col min="1079" max="1079" width="2.5703125" style="62" customWidth="1"/>
    <col min="1080" max="1093" width="0.85546875" style="62"/>
    <col min="1094" max="1094" width="1.42578125" style="62" customWidth="1"/>
    <col min="1095" max="1129" width="0.85546875" style="62"/>
    <col min="1130" max="1130" width="1.85546875" style="62" customWidth="1"/>
    <col min="1131" max="1134" width="0.85546875" style="62"/>
    <col min="1135" max="1135" width="14.5703125" style="62" customWidth="1"/>
    <col min="1136" max="1136" width="12.85546875" style="62" customWidth="1"/>
    <col min="1137" max="1137" width="13.28515625" style="62" customWidth="1"/>
    <col min="1138" max="1334" width="0.85546875" style="62"/>
    <col min="1335" max="1335" width="2.5703125" style="62" customWidth="1"/>
    <col min="1336" max="1349" width="0.85546875" style="62"/>
    <col min="1350" max="1350" width="1.42578125" style="62" customWidth="1"/>
    <col min="1351" max="1385" width="0.85546875" style="62"/>
    <col min="1386" max="1386" width="1.85546875" style="62" customWidth="1"/>
    <col min="1387" max="1390" width="0.85546875" style="62"/>
    <col min="1391" max="1391" width="14.5703125" style="62" customWidth="1"/>
    <col min="1392" max="1392" width="12.85546875" style="62" customWidth="1"/>
    <col min="1393" max="1393" width="13.28515625" style="62" customWidth="1"/>
    <col min="1394" max="1590" width="0.85546875" style="62"/>
    <col min="1591" max="1591" width="2.5703125" style="62" customWidth="1"/>
    <col min="1592" max="1605" width="0.85546875" style="62"/>
    <col min="1606" max="1606" width="1.42578125" style="62" customWidth="1"/>
    <col min="1607" max="1641" width="0.85546875" style="62"/>
    <col min="1642" max="1642" width="1.85546875" style="62" customWidth="1"/>
    <col min="1643" max="1646" width="0.85546875" style="62"/>
    <col min="1647" max="1647" width="14.5703125" style="62" customWidth="1"/>
    <col min="1648" max="1648" width="12.85546875" style="62" customWidth="1"/>
    <col min="1649" max="1649" width="13.28515625" style="62" customWidth="1"/>
    <col min="1650" max="1846" width="0.85546875" style="62"/>
    <col min="1847" max="1847" width="2.5703125" style="62" customWidth="1"/>
    <col min="1848" max="1861" width="0.85546875" style="62"/>
    <col min="1862" max="1862" width="1.42578125" style="62" customWidth="1"/>
    <col min="1863" max="1897" width="0.85546875" style="62"/>
    <col min="1898" max="1898" width="1.85546875" style="62" customWidth="1"/>
    <col min="1899" max="1902" width="0.85546875" style="62"/>
    <col min="1903" max="1903" width="14.5703125" style="62" customWidth="1"/>
    <col min="1904" max="1904" width="12.85546875" style="62" customWidth="1"/>
    <col min="1905" max="1905" width="13.28515625" style="62" customWidth="1"/>
    <col min="1906" max="2102" width="0.85546875" style="62"/>
    <col min="2103" max="2103" width="2.5703125" style="62" customWidth="1"/>
    <col min="2104" max="2117" width="0.85546875" style="62"/>
    <col min="2118" max="2118" width="1.42578125" style="62" customWidth="1"/>
    <col min="2119" max="2153" width="0.85546875" style="62"/>
    <col min="2154" max="2154" width="1.85546875" style="62" customWidth="1"/>
    <col min="2155" max="2158" width="0.85546875" style="62"/>
    <col min="2159" max="2159" width="14.5703125" style="62" customWidth="1"/>
    <col min="2160" max="2160" width="12.85546875" style="62" customWidth="1"/>
    <col min="2161" max="2161" width="13.28515625" style="62" customWidth="1"/>
    <col min="2162" max="2358" width="0.85546875" style="62"/>
    <col min="2359" max="2359" width="2.5703125" style="62" customWidth="1"/>
    <col min="2360" max="2373" width="0.85546875" style="62"/>
    <col min="2374" max="2374" width="1.42578125" style="62" customWidth="1"/>
    <col min="2375" max="2409" width="0.85546875" style="62"/>
    <col min="2410" max="2410" width="1.85546875" style="62" customWidth="1"/>
    <col min="2411" max="2414" width="0.85546875" style="62"/>
    <col min="2415" max="2415" width="14.5703125" style="62" customWidth="1"/>
    <col min="2416" max="2416" width="12.85546875" style="62" customWidth="1"/>
    <col min="2417" max="2417" width="13.28515625" style="62" customWidth="1"/>
    <col min="2418" max="2614" width="0.85546875" style="62"/>
    <col min="2615" max="2615" width="2.5703125" style="62" customWidth="1"/>
    <col min="2616" max="2629" width="0.85546875" style="62"/>
    <col min="2630" max="2630" width="1.42578125" style="62" customWidth="1"/>
    <col min="2631" max="2665" width="0.85546875" style="62"/>
    <col min="2666" max="2666" width="1.85546875" style="62" customWidth="1"/>
    <col min="2667" max="2670" width="0.85546875" style="62"/>
    <col min="2671" max="2671" width="14.5703125" style="62" customWidth="1"/>
    <col min="2672" max="2672" width="12.85546875" style="62" customWidth="1"/>
    <col min="2673" max="2673" width="13.28515625" style="62" customWidth="1"/>
    <col min="2674" max="2870" width="0.85546875" style="62"/>
    <col min="2871" max="2871" width="2.5703125" style="62" customWidth="1"/>
    <col min="2872" max="2885" width="0.85546875" style="62"/>
    <col min="2886" max="2886" width="1.42578125" style="62" customWidth="1"/>
    <col min="2887" max="2921" width="0.85546875" style="62"/>
    <col min="2922" max="2922" width="1.85546875" style="62" customWidth="1"/>
    <col min="2923" max="2926" width="0.85546875" style="62"/>
    <col min="2927" max="2927" width="14.5703125" style="62" customWidth="1"/>
    <col min="2928" max="2928" width="12.85546875" style="62" customWidth="1"/>
    <col min="2929" max="2929" width="13.28515625" style="62" customWidth="1"/>
    <col min="2930" max="3126" width="0.85546875" style="62"/>
    <col min="3127" max="3127" width="2.5703125" style="62" customWidth="1"/>
    <col min="3128" max="3141" width="0.85546875" style="62"/>
    <col min="3142" max="3142" width="1.42578125" style="62" customWidth="1"/>
    <col min="3143" max="3177" width="0.85546875" style="62"/>
    <col min="3178" max="3178" width="1.85546875" style="62" customWidth="1"/>
    <col min="3179" max="3182" width="0.85546875" style="62"/>
    <col min="3183" max="3183" width="14.5703125" style="62" customWidth="1"/>
    <col min="3184" max="3184" width="12.85546875" style="62" customWidth="1"/>
    <col min="3185" max="3185" width="13.28515625" style="62" customWidth="1"/>
    <col min="3186" max="3382" width="0.85546875" style="62"/>
    <col min="3383" max="3383" width="2.5703125" style="62" customWidth="1"/>
    <col min="3384" max="3397" width="0.85546875" style="62"/>
    <col min="3398" max="3398" width="1.42578125" style="62" customWidth="1"/>
    <col min="3399" max="3433" width="0.85546875" style="62"/>
    <col min="3434" max="3434" width="1.85546875" style="62" customWidth="1"/>
    <col min="3435" max="3438" width="0.85546875" style="62"/>
    <col min="3439" max="3439" width="14.5703125" style="62" customWidth="1"/>
    <col min="3440" max="3440" width="12.85546875" style="62" customWidth="1"/>
    <col min="3441" max="3441" width="13.28515625" style="62" customWidth="1"/>
    <col min="3442" max="3638" width="0.85546875" style="62"/>
    <col min="3639" max="3639" width="2.5703125" style="62" customWidth="1"/>
    <col min="3640" max="3653" width="0.85546875" style="62"/>
    <col min="3654" max="3654" width="1.42578125" style="62" customWidth="1"/>
    <col min="3655" max="3689" width="0.85546875" style="62"/>
    <col min="3690" max="3690" width="1.85546875" style="62" customWidth="1"/>
    <col min="3691" max="3694" width="0.85546875" style="62"/>
    <col min="3695" max="3695" width="14.5703125" style="62" customWidth="1"/>
    <col min="3696" max="3696" width="12.85546875" style="62" customWidth="1"/>
    <col min="3697" max="3697" width="13.28515625" style="62" customWidth="1"/>
    <col min="3698" max="3894" width="0.85546875" style="62"/>
    <col min="3895" max="3895" width="2.5703125" style="62" customWidth="1"/>
    <col min="3896" max="3909" width="0.85546875" style="62"/>
    <col min="3910" max="3910" width="1.42578125" style="62" customWidth="1"/>
    <col min="3911" max="3945" width="0.85546875" style="62"/>
    <col min="3946" max="3946" width="1.85546875" style="62" customWidth="1"/>
    <col min="3947" max="3950" width="0.85546875" style="62"/>
    <col min="3951" max="3951" width="14.5703125" style="62" customWidth="1"/>
    <col min="3952" max="3952" width="12.85546875" style="62" customWidth="1"/>
    <col min="3953" max="3953" width="13.28515625" style="62" customWidth="1"/>
    <col min="3954" max="4150" width="0.85546875" style="62"/>
    <col min="4151" max="4151" width="2.5703125" style="62" customWidth="1"/>
    <col min="4152" max="4165" width="0.85546875" style="62"/>
    <col min="4166" max="4166" width="1.42578125" style="62" customWidth="1"/>
    <col min="4167" max="4201" width="0.85546875" style="62"/>
    <col min="4202" max="4202" width="1.85546875" style="62" customWidth="1"/>
    <col min="4203" max="4206" width="0.85546875" style="62"/>
    <col min="4207" max="4207" width="14.5703125" style="62" customWidth="1"/>
    <col min="4208" max="4208" width="12.85546875" style="62" customWidth="1"/>
    <col min="4209" max="4209" width="13.28515625" style="62" customWidth="1"/>
    <col min="4210" max="4406" width="0.85546875" style="62"/>
    <col min="4407" max="4407" width="2.5703125" style="62" customWidth="1"/>
    <col min="4408" max="4421" width="0.85546875" style="62"/>
    <col min="4422" max="4422" width="1.42578125" style="62" customWidth="1"/>
    <col min="4423" max="4457" width="0.85546875" style="62"/>
    <col min="4458" max="4458" width="1.85546875" style="62" customWidth="1"/>
    <col min="4459" max="4462" width="0.85546875" style="62"/>
    <col min="4463" max="4463" width="14.5703125" style="62" customWidth="1"/>
    <col min="4464" max="4464" width="12.85546875" style="62" customWidth="1"/>
    <col min="4465" max="4465" width="13.28515625" style="62" customWidth="1"/>
    <col min="4466" max="4662" width="0.85546875" style="62"/>
    <col min="4663" max="4663" width="2.5703125" style="62" customWidth="1"/>
    <col min="4664" max="4677" width="0.85546875" style="62"/>
    <col min="4678" max="4678" width="1.42578125" style="62" customWidth="1"/>
    <col min="4679" max="4713" width="0.85546875" style="62"/>
    <col min="4714" max="4714" width="1.85546875" style="62" customWidth="1"/>
    <col min="4715" max="4718" width="0.85546875" style="62"/>
    <col min="4719" max="4719" width="14.5703125" style="62" customWidth="1"/>
    <col min="4720" max="4720" width="12.85546875" style="62" customWidth="1"/>
    <col min="4721" max="4721" width="13.28515625" style="62" customWidth="1"/>
    <col min="4722" max="4918" width="0.85546875" style="62"/>
    <col min="4919" max="4919" width="2.5703125" style="62" customWidth="1"/>
    <col min="4920" max="4933" width="0.85546875" style="62"/>
    <col min="4934" max="4934" width="1.42578125" style="62" customWidth="1"/>
    <col min="4935" max="4969" width="0.85546875" style="62"/>
    <col min="4970" max="4970" width="1.85546875" style="62" customWidth="1"/>
    <col min="4971" max="4974" width="0.85546875" style="62"/>
    <col min="4975" max="4975" width="14.5703125" style="62" customWidth="1"/>
    <col min="4976" max="4976" width="12.85546875" style="62" customWidth="1"/>
    <col min="4977" max="4977" width="13.28515625" style="62" customWidth="1"/>
    <col min="4978" max="5174" width="0.85546875" style="62"/>
    <col min="5175" max="5175" width="2.5703125" style="62" customWidth="1"/>
    <col min="5176" max="5189" width="0.85546875" style="62"/>
    <col min="5190" max="5190" width="1.42578125" style="62" customWidth="1"/>
    <col min="5191" max="5225" width="0.85546875" style="62"/>
    <col min="5226" max="5226" width="1.85546875" style="62" customWidth="1"/>
    <col min="5227" max="5230" width="0.85546875" style="62"/>
    <col min="5231" max="5231" width="14.5703125" style="62" customWidth="1"/>
    <col min="5232" max="5232" width="12.85546875" style="62" customWidth="1"/>
    <col min="5233" max="5233" width="13.28515625" style="62" customWidth="1"/>
    <col min="5234" max="5430" width="0.85546875" style="62"/>
    <col min="5431" max="5431" width="2.5703125" style="62" customWidth="1"/>
    <col min="5432" max="5445" width="0.85546875" style="62"/>
    <col min="5446" max="5446" width="1.42578125" style="62" customWidth="1"/>
    <col min="5447" max="5481" width="0.85546875" style="62"/>
    <col min="5482" max="5482" width="1.85546875" style="62" customWidth="1"/>
    <col min="5483" max="5486" width="0.85546875" style="62"/>
    <col min="5487" max="5487" width="14.5703125" style="62" customWidth="1"/>
    <col min="5488" max="5488" width="12.85546875" style="62" customWidth="1"/>
    <col min="5489" max="5489" width="13.28515625" style="62" customWidth="1"/>
    <col min="5490" max="5686" width="0.85546875" style="62"/>
    <col min="5687" max="5687" width="2.5703125" style="62" customWidth="1"/>
    <col min="5688" max="5701" width="0.85546875" style="62"/>
    <col min="5702" max="5702" width="1.42578125" style="62" customWidth="1"/>
    <col min="5703" max="5737" width="0.85546875" style="62"/>
    <col min="5738" max="5738" width="1.85546875" style="62" customWidth="1"/>
    <col min="5739" max="5742" width="0.85546875" style="62"/>
    <col min="5743" max="5743" width="14.5703125" style="62" customWidth="1"/>
    <col min="5744" max="5744" width="12.85546875" style="62" customWidth="1"/>
    <col min="5745" max="5745" width="13.28515625" style="62" customWidth="1"/>
    <col min="5746" max="5942" width="0.85546875" style="62"/>
    <col min="5943" max="5943" width="2.5703125" style="62" customWidth="1"/>
    <col min="5944" max="5957" width="0.85546875" style="62"/>
    <col min="5958" max="5958" width="1.42578125" style="62" customWidth="1"/>
    <col min="5959" max="5993" width="0.85546875" style="62"/>
    <col min="5994" max="5994" width="1.85546875" style="62" customWidth="1"/>
    <col min="5995" max="5998" width="0.85546875" style="62"/>
    <col min="5999" max="5999" width="14.5703125" style="62" customWidth="1"/>
    <col min="6000" max="6000" width="12.85546875" style="62" customWidth="1"/>
    <col min="6001" max="6001" width="13.28515625" style="62" customWidth="1"/>
    <col min="6002" max="6198" width="0.85546875" style="62"/>
    <col min="6199" max="6199" width="2.5703125" style="62" customWidth="1"/>
    <col min="6200" max="6213" width="0.85546875" style="62"/>
    <col min="6214" max="6214" width="1.42578125" style="62" customWidth="1"/>
    <col min="6215" max="6249" width="0.85546875" style="62"/>
    <col min="6250" max="6250" width="1.85546875" style="62" customWidth="1"/>
    <col min="6251" max="6254" width="0.85546875" style="62"/>
    <col min="6255" max="6255" width="14.5703125" style="62" customWidth="1"/>
    <col min="6256" max="6256" width="12.85546875" style="62" customWidth="1"/>
    <col min="6257" max="6257" width="13.28515625" style="62" customWidth="1"/>
    <col min="6258" max="6454" width="0.85546875" style="62"/>
    <col min="6455" max="6455" width="2.5703125" style="62" customWidth="1"/>
    <col min="6456" max="6469" width="0.85546875" style="62"/>
    <col min="6470" max="6470" width="1.42578125" style="62" customWidth="1"/>
    <col min="6471" max="6505" width="0.85546875" style="62"/>
    <col min="6506" max="6506" width="1.85546875" style="62" customWidth="1"/>
    <col min="6507" max="6510" width="0.85546875" style="62"/>
    <col min="6511" max="6511" width="14.5703125" style="62" customWidth="1"/>
    <col min="6512" max="6512" width="12.85546875" style="62" customWidth="1"/>
    <col min="6513" max="6513" width="13.28515625" style="62" customWidth="1"/>
    <col min="6514" max="6710" width="0.85546875" style="62"/>
    <col min="6711" max="6711" width="2.5703125" style="62" customWidth="1"/>
    <col min="6712" max="6725" width="0.85546875" style="62"/>
    <col min="6726" max="6726" width="1.42578125" style="62" customWidth="1"/>
    <col min="6727" max="6761" width="0.85546875" style="62"/>
    <col min="6762" max="6762" width="1.85546875" style="62" customWidth="1"/>
    <col min="6763" max="6766" width="0.85546875" style="62"/>
    <col min="6767" max="6767" width="14.5703125" style="62" customWidth="1"/>
    <col min="6768" max="6768" width="12.85546875" style="62" customWidth="1"/>
    <col min="6769" max="6769" width="13.28515625" style="62" customWidth="1"/>
    <col min="6770" max="6966" width="0.85546875" style="62"/>
    <col min="6967" max="6967" width="2.5703125" style="62" customWidth="1"/>
    <col min="6968" max="6981" width="0.85546875" style="62"/>
    <col min="6982" max="6982" width="1.42578125" style="62" customWidth="1"/>
    <col min="6983" max="7017" width="0.85546875" style="62"/>
    <col min="7018" max="7018" width="1.85546875" style="62" customWidth="1"/>
    <col min="7019" max="7022" width="0.85546875" style="62"/>
    <col min="7023" max="7023" width="14.5703125" style="62" customWidth="1"/>
    <col min="7024" max="7024" width="12.85546875" style="62" customWidth="1"/>
    <col min="7025" max="7025" width="13.28515625" style="62" customWidth="1"/>
    <col min="7026" max="7222" width="0.85546875" style="62"/>
    <col min="7223" max="7223" width="2.5703125" style="62" customWidth="1"/>
    <col min="7224" max="7237" width="0.85546875" style="62"/>
    <col min="7238" max="7238" width="1.42578125" style="62" customWidth="1"/>
    <col min="7239" max="7273" width="0.85546875" style="62"/>
    <col min="7274" max="7274" width="1.85546875" style="62" customWidth="1"/>
    <col min="7275" max="7278" width="0.85546875" style="62"/>
    <col min="7279" max="7279" width="14.5703125" style="62" customWidth="1"/>
    <col min="7280" max="7280" width="12.85546875" style="62" customWidth="1"/>
    <col min="7281" max="7281" width="13.28515625" style="62" customWidth="1"/>
    <col min="7282" max="7478" width="0.85546875" style="62"/>
    <col min="7479" max="7479" width="2.5703125" style="62" customWidth="1"/>
    <col min="7480" max="7493" width="0.85546875" style="62"/>
    <col min="7494" max="7494" width="1.42578125" style="62" customWidth="1"/>
    <col min="7495" max="7529" width="0.85546875" style="62"/>
    <col min="7530" max="7530" width="1.85546875" style="62" customWidth="1"/>
    <col min="7531" max="7534" width="0.85546875" style="62"/>
    <col min="7535" max="7535" width="14.5703125" style="62" customWidth="1"/>
    <col min="7536" max="7536" width="12.85546875" style="62" customWidth="1"/>
    <col min="7537" max="7537" width="13.28515625" style="62" customWidth="1"/>
    <col min="7538" max="7734" width="0.85546875" style="62"/>
    <col min="7735" max="7735" width="2.5703125" style="62" customWidth="1"/>
    <col min="7736" max="7749" width="0.85546875" style="62"/>
    <col min="7750" max="7750" width="1.42578125" style="62" customWidth="1"/>
    <col min="7751" max="7785" width="0.85546875" style="62"/>
    <col min="7786" max="7786" width="1.85546875" style="62" customWidth="1"/>
    <col min="7787" max="7790" width="0.85546875" style="62"/>
    <col min="7791" max="7791" width="14.5703125" style="62" customWidth="1"/>
    <col min="7792" max="7792" width="12.85546875" style="62" customWidth="1"/>
    <col min="7793" max="7793" width="13.28515625" style="62" customWidth="1"/>
    <col min="7794" max="7990" width="0.85546875" style="62"/>
    <col min="7991" max="7991" width="2.5703125" style="62" customWidth="1"/>
    <col min="7992" max="8005" width="0.85546875" style="62"/>
    <col min="8006" max="8006" width="1.42578125" style="62" customWidth="1"/>
    <col min="8007" max="8041" width="0.85546875" style="62"/>
    <col min="8042" max="8042" width="1.85546875" style="62" customWidth="1"/>
    <col min="8043" max="8046" width="0.85546875" style="62"/>
    <col min="8047" max="8047" width="14.5703125" style="62" customWidth="1"/>
    <col min="8048" max="8048" width="12.85546875" style="62" customWidth="1"/>
    <col min="8049" max="8049" width="13.28515625" style="62" customWidth="1"/>
    <col min="8050" max="8246" width="0.85546875" style="62"/>
    <col min="8247" max="8247" width="2.5703125" style="62" customWidth="1"/>
    <col min="8248" max="8261" width="0.85546875" style="62"/>
    <col min="8262" max="8262" width="1.42578125" style="62" customWidth="1"/>
    <col min="8263" max="8297" width="0.85546875" style="62"/>
    <col min="8298" max="8298" width="1.85546875" style="62" customWidth="1"/>
    <col min="8299" max="8302" width="0.85546875" style="62"/>
    <col min="8303" max="8303" width="14.5703125" style="62" customWidth="1"/>
    <col min="8304" max="8304" width="12.85546875" style="62" customWidth="1"/>
    <col min="8305" max="8305" width="13.28515625" style="62" customWidth="1"/>
    <col min="8306" max="8502" width="0.85546875" style="62"/>
    <col min="8503" max="8503" width="2.5703125" style="62" customWidth="1"/>
    <col min="8504" max="8517" width="0.85546875" style="62"/>
    <col min="8518" max="8518" width="1.42578125" style="62" customWidth="1"/>
    <col min="8519" max="8553" width="0.85546875" style="62"/>
    <col min="8554" max="8554" width="1.85546875" style="62" customWidth="1"/>
    <col min="8555" max="8558" width="0.85546875" style="62"/>
    <col min="8559" max="8559" width="14.5703125" style="62" customWidth="1"/>
    <col min="8560" max="8560" width="12.85546875" style="62" customWidth="1"/>
    <col min="8561" max="8561" width="13.28515625" style="62" customWidth="1"/>
    <col min="8562" max="8758" width="0.85546875" style="62"/>
    <col min="8759" max="8759" width="2.5703125" style="62" customWidth="1"/>
    <col min="8760" max="8773" width="0.85546875" style="62"/>
    <col min="8774" max="8774" width="1.42578125" style="62" customWidth="1"/>
    <col min="8775" max="8809" width="0.85546875" style="62"/>
    <col min="8810" max="8810" width="1.85546875" style="62" customWidth="1"/>
    <col min="8811" max="8814" width="0.85546875" style="62"/>
    <col min="8815" max="8815" width="14.5703125" style="62" customWidth="1"/>
    <col min="8816" max="8816" width="12.85546875" style="62" customWidth="1"/>
    <col min="8817" max="8817" width="13.28515625" style="62" customWidth="1"/>
    <col min="8818" max="9014" width="0.85546875" style="62"/>
    <col min="9015" max="9015" width="2.5703125" style="62" customWidth="1"/>
    <col min="9016" max="9029" width="0.85546875" style="62"/>
    <col min="9030" max="9030" width="1.42578125" style="62" customWidth="1"/>
    <col min="9031" max="9065" width="0.85546875" style="62"/>
    <col min="9066" max="9066" width="1.85546875" style="62" customWidth="1"/>
    <col min="9067" max="9070" width="0.85546875" style="62"/>
    <col min="9071" max="9071" width="14.5703125" style="62" customWidth="1"/>
    <col min="9072" max="9072" width="12.85546875" style="62" customWidth="1"/>
    <col min="9073" max="9073" width="13.28515625" style="62" customWidth="1"/>
    <col min="9074" max="9270" width="0.85546875" style="62"/>
    <col min="9271" max="9271" width="2.5703125" style="62" customWidth="1"/>
    <col min="9272" max="9285" width="0.85546875" style="62"/>
    <col min="9286" max="9286" width="1.42578125" style="62" customWidth="1"/>
    <col min="9287" max="9321" width="0.85546875" style="62"/>
    <col min="9322" max="9322" width="1.85546875" style="62" customWidth="1"/>
    <col min="9323" max="9326" width="0.85546875" style="62"/>
    <col min="9327" max="9327" width="14.5703125" style="62" customWidth="1"/>
    <col min="9328" max="9328" width="12.85546875" style="62" customWidth="1"/>
    <col min="9329" max="9329" width="13.28515625" style="62" customWidth="1"/>
    <col min="9330" max="9526" width="0.85546875" style="62"/>
    <col min="9527" max="9527" width="2.5703125" style="62" customWidth="1"/>
    <col min="9528" max="9541" width="0.85546875" style="62"/>
    <col min="9542" max="9542" width="1.42578125" style="62" customWidth="1"/>
    <col min="9543" max="9577" width="0.85546875" style="62"/>
    <col min="9578" max="9578" width="1.85546875" style="62" customWidth="1"/>
    <col min="9579" max="9582" width="0.85546875" style="62"/>
    <col min="9583" max="9583" width="14.5703125" style="62" customWidth="1"/>
    <col min="9584" max="9584" width="12.85546875" style="62" customWidth="1"/>
    <col min="9585" max="9585" width="13.28515625" style="62" customWidth="1"/>
    <col min="9586" max="9782" width="0.85546875" style="62"/>
    <col min="9783" max="9783" width="2.5703125" style="62" customWidth="1"/>
    <col min="9784" max="9797" width="0.85546875" style="62"/>
    <col min="9798" max="9798" width="1.42578125" style="62" customWidth="1"/>
    <col min="9799" max="9833" width="0.85546875" style="62"/>
    <col min="9834" max="9834" width="1.85546875" style="62" customWidth="1"/>
    <col min="9835" max="9838" width="0.85546875" style="62"/>
    <col min="9839" max="9839" width="14.5703125" style="62" customWidth="1"/>
    <col min="9840" max="9840" width="12.85546875" style="62" customWidth="1"/>
    <col min="9841" max="9841" width="13.28515625" style="62" customWidth="1"/>
    <col min="9842" max="10038" width="0.85546875" style="62"/>
    <col min="10039" max="10039" width="2.5703125" style="62" customWidth="1"/>
    <col min="10040" max="10053" width="0.85546875" style="62"/>
    <col min="10054" max="10054" width="1.42578125" style="62" customWidth="1"/>
    <col min="10055" max="10089" width="0.85546875" style="62"/>
    <col min="10090" max="10090" width="1.85546875" style="62" customWidth="1"/>
    <col min="10091" max="10094" width="0.85546875" style="62"/>
    <col min="10095" max="10095" width="14.5703125" style="62" customWidth="1"/>
    <col min="10096" max="10096" width="12.85546875" style="62" customWidth="1"/>
    <col min="10097" max="10097" width="13.28515625" style="62" customWidth="1"/>
    <col min="10098" max="10294" width="0.85546875" style="62"/>
    <col min="10295" max="10295" width="2.5703125" style="62" customWidth="1"/>
    <col min="10296" max="10309" width="0.85546875" style="62"/>
    <col min="10310" max="10310" width="1.42578125" style="62" customWidth="1"/>
    <col min="10311" max="10345" width="0.85546875" style="62"/>
    <col min="10346" max="10346" width="1.85546875" style="62" customWidth="1"/>
    <col min="10347" max="10350" width="0.85546875" style="62"/>
    <col min="10351" max="10351" width="14.5703125" style="62" customWidth="1"/>
    <col min="10352" max="10352" width="12.85546875" style="62" customWidth="1"/>
    <col min="10353" max="10353" width="13.28515625" style="62" customWidth="1"/>
    <col min="10354" max="10550" width="0.85546875" style="62"/>
    <col min="10551" max="10551" width="2.5703125" style="62" customWidth="1"/>
    <col min="10552" max="10565" width="0.85546875" style="62"/>
    <col min="10566" max="10566" width="1.42578125" style="62" customWidth="1"/>
    <col min="10567" max="10601" width="0.85546875" style="62"/>
    <col min="10602" max="10602" width="1.85546875" style="62" customWidth="1"/>
    <col min="10603" max="10606" width="0.85546875" style="62"/>
    <col min="10607" max="10607" width="14.5703125" style="62" customWidth="1"/>
    <col min="10608" max="10608" width="12.85546875" style="62" customWidth="1"/>
    <col min="10609" max="10609" width="13.28515625" style="62" customWidth="1"/>
    <col min="10610" max="10806" width="0.85546875" style="62"/>
    <col min="10807" max="10807" width="2.5703125" style="62" customWidth="1"/>
    <col min="10808" max="10821" width="0.85546875" style="62"/>
    <col min="10822" max="10822" width="1.42578125" style="62" customWidth="1"/>
    <col min="10823" max="10857" width="0.85546875" style="62"/>
    <col min="10858" max="10858" width="1.85546875" style="62" customWidth="1"/>
    <col min="10859" max="10862" width="0.85546875" style="62"/>
    <col min="10863" max="10863" width="14.5703125" style="62" customWidth="1"/>
    <col min="10864" max="10864" width="12.85546875" style="62" customWidth="1"/>
    <col min="10865" max="10865" width="13.28515625" style="62" customWidth="1"/>
    <col min="10866" max="11062" width="0.85546875" style="62"/>
    <col min="11063" max="11063" width="2.5703125" style="62" customWidth="1"/>
    <col min="11064" max="11077" width="0.85546875" style="62"/>
    <col min="11078" max="11078" width="1.42578125" style="62" customWidth="1"/>
    <col min="11079" max="11113" width="0.85546875" style="62"/>
    <col min="11114" max="11114" width="1.85546875" style="62" customWidth="1"/>
    <col min="11115" max="11118" width="0.85546875" style="62"/>
    <col min="11119" max="11119" width="14.5703125" style="62" customWidth="1"/>
    <col min="11120" max="11120" width="12.85546875" style="62" customWidth="1"/>
    <col min="11121" max="11121" width="13.28515625" style="62" customWidth="1"/>
    <col min="11122" max="11318" width="0.85546875" style="62"/>
    <col min="11319" max="11319" width="2.5703125" style="62" customWidth="1"/>
    <col min="11320" max="11333" width="0.85546875" style="62"/>
    <col min="11334" max="11334" width="1.42578125" style="62" customWidth="1"/>
    <col min="11335" max="11369" width="0.85546875" style="62"/>
    <col min="11370" max="11370" width="1.85546875" style="62" customWidth="1"/>
    <col min="11371" max="11374" width="0.85546875" style="62"/>
    <col min="11375" max="11375" width="14.5703125" style="62" customWidth="1"/>
    <col min="11376" max="11376" width="12.85546875" style="62" customWidth="1"/>
    <col min="11377" max="11377" width="13.28515625" style="62" customWidth="1"/>
    <col min="11378" max="11574" width="0.85546875" style="62"/>
    <col min="11575" max="11575" width="2.5703125" style="62" customWidth="1"/>
    <col min="11576" max="11589" width="0.85546875" style="62"/>
    <col min="11590" max="11590" width="1.42578125" style="62" customWidth="1"/>
    <col min="11591" max="11625" width="0.85546875" style="62"/>
    <col min="11626" max="11626" width="1.85546875" style="62" customWidth="1"/>
    <col min="11627" max="11630" width="0.85546875" style="62"/>
    <col min="11631" max="11631" width="14.5703125" style="62" customWidth="1"/>
    <col min="11632" max="11632" width="12.85546875" style="62" customWidth="1"/>
    <col min="11633" max="11633" width="13.28515625" style="62" customWidth="1"/>
    <col min="11634" max="11830" width="0.85546875" style="62"/>
    <col min="11831" max="11831" width="2.5703125" style="62" customWidth="1"/>
    <col min="11832" max="11845" width="0.85546875" style="62"/>
    <col min="11846" max="11846" width="1.42578125" style="62" customWidth="1"/>
    <col min="11847" max="11881" width="0.85546875" style="62"/>
    <col min="11882" max="11882" width="1.85546875" style="62" customWidth="1"/>
    <col min="11883" max="11886" width="0.85546875" style="62"/>
    <col min="11887" max="11887" width="14.5703125" style="62" customWidth="1"/>
    <col min="11888" max="11888" width="12.85546875" style="62" customWidth="1"/>
    <col min="11889" max="11889" width="13.28515625" style="62" customWidth="1"/>
    <col min="11890" max="12086" width="0.85546875" style="62"/>
    <col min="12087" max="12087" width="2.5703125" style="62" customWidth="1"/>
    <col min="12088" max="12101" width="0.85546875" style="62"/>
    <col min="12102" max="12102" width="1.42578125" style="62" customWidth="1"/>
    <col min="12103" max="12137" width="0.85546875" style="62"/>
    <col min="12138" max="12138" width="1.85546875" style="62" customWidth="1"/>
    <col min="12139" max="12142" width="0.85546875" style="62"/>
    <col min="12143" max="12143" width="14.5703125" style="62" customWidth="1"/>
    <col min="12144" max="12144" width="12.85546875" style="62" customWidth="1"/>
    <col min="12145" max="12145" width="13.28515625" style="62" customWidth="1"/>
    <col min="12146" max="12342" width="0.85546875" style="62"/>
    <col min="12343" max="12343" width="2.5703125" style="62" customWidth="1"/>
    <col min="12344" max="12357" width="0.85546875" style="62"/>
    <col min="12358" max="12358" width="1.42578125" style="62" customWidth="1"/>
    <col min="12359" max="12393" width="0.85546875" style="62"/>
    <col min="12394" max="12394" width="1.85546875" style="62" customWidth="1"/>
    <col min="12395" max="12398" width="0.85546875" style="62"/>
    <col min="12399" max="12399" width="14.5703125" style="62" customWidth="1"/>
    <col min="12400" max="12400" width="12.85546875" style="62" customWidth="1"/>
    <col min="12401" max="12401" width="13.28515625" style="62" customWidth="1"/>
    <col min="12402" max="12598" width="0.85546875" style="62"/>
    <col min="12599" max="12599" width="2.5703125" style="62" customWidth="1"/>
    <col min="12600" max="12613" width="0.85546875" style="62"/>
    <col min="12614" max="12614" width="1.42578125" style="62" customWidth="1"/>
    <col min="12615" max="12649" width="0.85546875" style="62"/>
    <col min="12650" max="12650" width="1.85546875" style="62" customWidth="1"/>
    <col min="12651" max="12654" width="0.85546875" style="62"/>
    <col min="12655" max="12655" width="14.5703125" style="62" customWidth="1"/>
    <col min="12656" max="12656" width="12.85546875" style="62" customWidth="1"/>
    <col min="12657" max="12657" width="13.28515625" style="62" customWidth="1"/>
    <col min="12658" max="12854" width="0.85546875" style="62"/>
    <col min="12855" max="12855" width="2.5703125" style="62" customWidth="1"/>
    <col min="12856" max="12869" width="0.85546875" style="62"/>
    <col min="12870" max="12870" width="1.42578125" style="62" customWidth="1"/>
    <col min="12871" max="12905" width="0.85546875" style="62"/>
    <col min="12906" max="12906" width="1.85546875" style="62" customWidth="1"/>
    <col min="12907" max="12910" width="0.85546875" style="62"/>
    <col min="12911" max="12911" width="14.5703125" style="62" customWidth="1"/>
    <col min="12912" max="12912" width="12.85546875" style="62" customWidth="1"/>
    <col min="12913" max="12913" width="13.28515625" style="62" customWidth="1"/>
    <col min="12914" max="13110" width="0.85546875" style="62"/>
    <col min="13111" max="13111" width="2.5703125" style="62" customWidth="1"/>
    <col min="13112" max="13125" width="0.85546875" style="62"/>
    <col min="13126" max="13126" width="1.42578125" style="62" customWidth="1"/>
    <col min="13127" max="13161" width="0.85546875" style="62"/>
    <col min="13162" max="13162" width="1.85546875" style="62" customWidth="1"/>
    <col min="13163" max="13166" width="0.85546875" style="62"/>
    <col min="13167" max="13167" width="14.5703125" style="62" customWidth="1"/>
    <col min="13168" max="13168" width="12.85546875" style="62" customWidth="1"/>
    <col min="13169" max="13169" width="13.28515625" style="62" customWidth="1"/>
    <col min="13170" max="13366" width="0.85546875" style="62"/>
    <col min="13367" max="13367" width="2.5703125" style="62" customWidth="1"/>
    <col min="13368" max="13381" width="0.85546875" style="62"/>
    <col min="13382" max="13382" width="1.42578125" style="62" customWidth="1"/>
    <col min="13383" max="13417" width="0.85546875" style="62"/>
    <col min="13418" max="13418" width="1.85546875" style="62" customWidth="1"/>
    <col min="13419" max="13422" width="0.85546875" style="62"/>
    <col min="13423" max="13423" width="14.5703125" style="62" customWidth="1"/>
    <col min="13424" max="13424" width="12.85546875" style="62" customWidth="1"/>
    <col min="13425" max="13425" width="13.28515625" style="62" customWidth="1"/>
    <col min="13426" max="13622" width="0.85546875" style="62"/>
    <col min="13623" max="13623" width="2.5703125" style="62" customWidth="1"/>
    <col min="13624" max="13637" width="0.85546875" style="62"/>
    <col min="13638" max="13638" width="1.42578125" style="62" customWidth="1"/>
    <col min="13639" max="13673" width="0.85546875" style="62"/>
    <col min="13674" max="13674" width="1.85546875" style="62" customWidth="1"/>
    <col min="13675" max="13678" width="0.85546875" style="62"/>
    <col min="13679" max="13679" width="14.5703125" style="62" customWidth="1"/>
    <col min="13680" max="13680" width="12.85546875" style="62" customWidth="1"/>
    <col min="13681" max="13681" width="13.28515625" style="62" customWidth="1"/>
    <col min="13682" max="13878" width="0.85546875" style="62"/>
    <col min="13879" max="13879" width="2.5703125" style="62" customWidth="1"/>
    <col min="13880" max="13893" width="0.85546875" style="62"/>
    <col min="13894" max="13894" width="1.42578125" style="62" customWidth="1"/>
    <col min="13895" max="13929" width="0.85546875" style="62"/>
    <col min="13930" max="13930" width="1.85546875" style="62" customWidth="1"/>
    <col min="13931" max="13934" width="0.85546875" style="62"/>
    <col min="13935" max="13935" width="14.5703125" style="62" customWidth="1"/>
    <col min="13936" max="13936" width="12.85546875" style="62" customWidth="1"/>
    <col min="13937" max="13937" width="13.28515625" style="62" customWidth="1"/>
    <col min="13938" max="14134" width="0.85546875" style="62"/>
    <col min="14135" max="14135" width="2.5703125" style="62" customWidth="1"/>
    <col min="14136" max="14149" width="0.85546875" style="62"/>
    <col min="14150" max="14150" width="1.42578125" style="62" customWidth="1"/>
    <col min="14151" max="14185" width="0.85546875" style="62"/>
    <col min="14186" max="14186" width="1.85546875" style="62" customWidth="1"/>
    <col min="14187" max="14190" width="0.85546875" style="62"/>
    <col min="14191" max="14191" width="14.5703125" style="62" customWidth="1"/>
    <col min="14192" max="14192" width="12.85546875" style="62" customWidth="1"/>
    <col min="14193" max="14193" width="13.28515625" style="62" customWidth="1"/>
    <col min="14194" max="14390" width="0.85546875" style="62"/>
    <col min="14391" max="14391" width="2.5703125" style="62" customWidth="1"/>
    <col min="14392" max="14405" width="0.85546875" style="62"/>
    <col min="14406" max="14406" width="1.42578125" style="62" customWidth="1"/>
    <col min="14407" max="14441" width="0.85546875" style="62"/>
    <col min="14442" max="14442" width="1.85546875" style="62" customWidth="1"/>
    <col min="14443" max="14446" width="0.85546875" style="62"/>
    <col min="14447" max="14447" width="14.5703125" style="62" customWidth="1"/>
    <col min="14448" max="14448" width="12.85546875" style="62" customWidth="1"/>
    <col min="14449" max="14449" width="13.28515625" style="62" customWidth="1"/>
    <col min="14450" max="14646" width="0.85546875" style="62"/>
    <col min="14647" max="14647" width="2.5703125" style="62" customWidth="1"/>
    <col min="14648" max="14661" width="0.85546875" style="62"/>
    <col min="14662" max="14662" width="1.42578125" style="62" customWidth="1"/>
    <col min="14663" max="14697" width="0.85546875" style="62"/>
    <col min="14698" max="14698" width="1.85546875" style="62" customWidth="1"/>
    <col min="14699" max="14702" width="0.85546875" style="62"/>
    <col min="14703" max="14703" width="14.5703125" style="62" customWidth="1"/>
    <col min="14704" max="14704" width="12.85546875" style="62" customWidth="1"/>
    <col min="14705" max="14705" width="13.28515625" style="62" customWidth="1"/>
    <col min="14706" max="14902" width="0.85546875" style="62"/>
    <col min="14903" max="14903" width="2.5703125" style="62" customWidth="1"/>
    <col min="14904" max="14917" width="0.85546875" style="62"/>
    <col min="14918" max="14918" width="1.42578125" style="62" customWidth="1"/>
    <col min="14919" max="14953" width="0.85546875" style="62"/>
    <col min="14954" max="14954" width="1.85546875" style="62" customWidth="1"/>
    <col min="14955" max="14958" width="0.85546875" style="62"/>
    <col min="14959" max="14959" width="14.5703125" style="62" customWidth="1"/>
    <col min="14960" max="14960" width="12.85546875" style="62" customWidth="1"/>
    <col min="14961" max="14961" width="13.28515625" style="62" customWidth="1"/>
    <col min="14962" max="15158" width="0.85546875" style="62"/>
    <col min="15159" max="15159" width="2.5703125" style="62" customWidth="1"/>
    <col min="15160" max="15173" width="0.85546875" style="62"/>
    <col min="15174" max="15174" width="1.42578125" style="62" customWidth="1"/>
    <col min="15175" max="15209" width="0.85546875" style="62"/>
    <col min="15210" max="15210" width="1.85546875" style="62" customWidth="1"/>
    <col min="15211" max="15214" width="0.85546875" style="62"/>
    <col min="15215" max="15215" width="14.5703125" style="62" customWidth="1"/>
    <col min="15216" max="15216" width="12.85546875" style="62" customWidth="1"/>
    <col min="15217" max="15217" width="13.28515625" style="62" customWidth="1"/>
    <col min="15218" max="15414" width="0.85546875" style="62"/>
    <col min="15415" max="15415" width="2.5703125" style="62" customWidth="1"/>
    <col min="15416" max="15429" width="0.85546875" style="62"/>
    <col min="15430" max="15430" width="1.42578125" style="62" customWidth="1"/>
    <col min="15431" max="15465" width="0.85546875" style="62"/>
    <col min="15466" max="15466" width="1.85546875" style="62" customWidth="1"/>
    <col min="15467" max="15470" width="0.85546875" style="62"/>
    <col min="15471" max="15471" width="14.5703125" style="62" customWidth="1"/>
    <col min="15472" max="15472" width="12.85546875" style="62" customWidth="1"/>
    <col min="15473" max="15473" width="13.28515625" style="62" customWidth="1"/>
    <col min="15474" max="15670" width="0.85546875" style="62"/>
    <col min="15671" max="15671" width="2.5703125" style="62" customWidth="1"/>
    <col min="15672" max="15685" width="0.85546875" style="62"/>
    <col min="15686" max="15686" width="1.42578125" style="62" customWidth="1"/>
    <col min="15687" max="15721" width="0.85546875" style="62"/>
    <col min="15722" max="15722" width="1.85546875" style="62" customWidth="1"/>
    <col min="15723" max="15726" width="0.85546875" style="62"/>
    <col min="15727" max="15727" width="14.5703125" style="62" customWidth="1"/>
    <col min="15728" max="15728" width="12.85546875" style="62" customWidth="1"/>
    <col min="15729" max="15729" width="13.28515625" style="62" customWidth="1"/>
    <col min="15730" max="15926" width="0.85546875" style="62"/>
    <col min="15927" max="15927" width="2.5703125" style="62" customWidth="1"/>
    <col min="15928" max="15941" width="0.85546875" style="62"/>
    <col min="15942" max="15942" width="1.42578125" style="62" customWidth="1"/>
    <col min="15943" max="15977" width="0.85546875" style="62"/>
    <col min="15978" max="15978" width="1.85546875" style="62" customWidth="1"/>
    <col min="15979" max="15982" width="0.85546875" style="62"/>
    <col min="15983" max="15983" width="14.5703125" style="62" customWidth="1"/>
    <col min="15984" max="15984" width="12.85546875" style="62" customWidth="1"/>
    <col min="15985" max="15985" width="13.28515625" style="62" customWidth="1"/>
    <col min="15986" max="16182" width="0.85546875" style="62"/>
    <col min="16183" max="16183" width="2.5703125" style="62" customWidth="1"/>
    <col min="16184" max="16197" width="0.85546875" style="62"/>
    <col min="16198" max="16198" width="1.42578125" style="62" customWidth="1"/>
    <col min="16199" max="16233" width="0.85546875" style="62"/>
    <col min="16234" max="16234" width="1.85546875" style="62" customWidth="1"/>
    <col min="16235" max="16238" width="0.85546875" style="62"/>
    <col min="16239" max="16239" width="14.5703125" style="62" customWidth="1"/>
    <col min="16240" max="16240" width="12.85546875" style="62" customWidth="1"/>
    <col min="16241" max="16241" width="13.28515625" style="62" customWidth="1"/>
    <col min="16242" max="16384" width="0.85546875" style="62"/>
  </cols>
  <sheetData>
    <row r="1" spans="1:113" ht="15.75" customHeight="1" x14ac:dyDescent="0.25">
      <c r="DG1" s="395" t="s">
        <v>383</v>
      </c>
      <c r="DH1" s="395"/>
      <c r="DI1" s="395"/>
    </row>
    <row r="2" spans="1:113" s="65" customFormat="1" ht="14.25" x14ac:dyDescent="0.2">
      <c r="A2" s="75" t="s">
        <v>375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row>
    <row r="4" spans="1:113" ht="16.5" customHeight="1" x14ac:dyDescent="0.25">
      <c r="A4" s="65" t="s">
        <v>352</v>
      </c>
      <c r="X4" s="58"/>
      <c r="Y4" s="396">
        <v>112</v>
      </c>
      <c r="Z4" s="396"/>
      <c r="AA4" s="396"/>
      <c r="AB4" s="396"/>
      <c r="AC4" s="396"/>
      <c r="AD4" s="396"/>
      <c r="AE4" s="396"/>
      <c r="AF4" s="396"/>
      <c r="AG4" s="396"/>
      <c r="AH4" s="396"/>
      <c r="AI4" s="396"/>
      <c r="AJ4" s="396"/>
      <c r="AK4" s="396"/>
      <c r="AL4" s="396"/>
      <c r="AM4" s="396"/>
      <c r="AN4" s="396"/>
      <c r="AO4" s="396"/>
      <c r="AP4" s="396"/>
      <c r="AQ4" s="396"/>
      <c r="AR4" s="396"/>
      <c r="AS4" s="396"/>
      <c r="AT4" s="396"/>
      <c r="AU4" s="396"/>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row>
    <row r="5" spans="1:113" ht="16.5" customHeight="1" x14ac:dyDescent="0.25"/>
    <row r="6" spans="1:113" s="67" customFormat="1" ht="25.5" customHeight="1" x14ac:dyDescent="0.2">
      <c r="A6" s="372" t="s">
        <v>353</v>
      </c>
      <c r="B6" s="373"/>
      <c r="C6" s="373"/>
      <c r="D6" s="374"/>
      <c r="E6" s="372" t="s">
        <v>376</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4"/>
      <c r="AZ6" s="372" t="s">
        <v>377</v>
      </c>
      <c r="BA6" s="373"/>
      <c r="BB6" s="373"/>
      <c r="BC6" s="373"/>
      <c r="BD6" s="373"/>
      <c r="BE6" s="373"/>
      <c r="BF6" s="373"/>
      <c r="BG6" s="373"/>
      <c r="BH6" s="373"/>
      <c r="BI6" s="373"/>
      <c r="BJ6" s="373"/>
      <c r="BK6" s="373"/>
      <c r="BL6" s="373"/>
      <c r="BM6" s="374"/>
      <c r="BN6" s="372" t="s">
        <v>378</v>
      </c>
      <c r="BO6" s="373"/>
      <c r="BP6" s="373"/>
      <c r="BQ6" s="373"/>
      <c r="BR6" s="373"/>
      <c r="BS6" s="373"/>
      <c r="BT6" s="373"/>
      <c r="BU6" s="373"/>
      <c r="BV6" s="373"/>
      <c r="BW6" s="373"/>
      <c r="BX6" s="373"/>
      <c r="BY6" s="373"/>
      <c r="BZ6" s="374"/>
      <c r="CA6" s="372" t="s">
        <v>379</v>
      </c>
      <c r="CB6" s="373"/>
      <c r="CC6" s="373"/>
      <c r="CD6" s="373"/>
      <c r="CE6" s="373"/>
      <c r="CF6" s="373"/>
      <c r="CG6" s="373"/>
      <c r="CH6" s="373"/>
      <c r="CI6" s="373"/>
      <c r="CJ6" s="373"/>
      <c r="CK6" s="373"/>
      <c r="CL6" s="373"/>
      <c r="CM6" s="373"/>
      <c r="CN6" s="373"/>
      <c r="CO6" s="373"/>
      <c r="CP6" s="374"/>
      <c r="CQ6" s="372" t="s">
        <v>380</v>
      </c>
      <c r="CR6" s="373"/>
      <c r="CS6" s="373"/>
      <c r="CT6" s="373"/>
      <c r="CU6" s="373"/>
      <c r="CV6" s="373"/>
      <c r="CW6" s="373"/>
      <c r="CX6" s="373"/>
      <c r="CY6" s="373"/>
      <c r="CZ6" s="373"/>
      <c r="DA6" s="373"/>
      <c r="DB6" s="373"/>
      <c r="DC6" s="373"/>
      <c r="DD6" s="373"/>
      <c r="DE6" s="373"/>
      <c r="DF6" s="374"/>
      <c r="DG6" s="381" t="s">
        <v>360</v>
      </c>
      <c r="DH6" s="382"/>
      <c r="DI6" s="383"/>
    </row>
    <row r="7" spans="1:113" s="67" customFormat="1" ht="93.75" customHeight="1" x14ac:dyDescent="0.2">
      <c r="A7" s="378"/>
      <c r="B7" s="379"/>
      <c r="C7" s="379"/>
      <c r="D7" s="380"/>
      <c r="E7" s="378"/>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80"/>
      <c r="AZ7" s="378"/>
      <c r="BA7" s="379"/>
      <c r="BB7" s="379"/>
      <c r="BC7" s="379"/>
      <c r="BD7" s="379"/>
      <c r="BE7" s="379"/>
      <c r="BF7" s="379"/>
      <c r="BG7" s="379"/>
      <c r="BH7" s="379"/>
      <c r="BI7" s="379"/>
      <c r="BJ7" s="379"/>
      <c r="BK7" s="379"/>
      <c r="BL7" s="379"/>
      <c r="BM7" s="380"/>
      <c r="BN7" s="378"/>
      <c r="BO7" s="379"/>
      <c r="BP7" s="379"/>
      <c r="BQ7" s="379"/>
      <c r="BR7" s="379"/>
      <c r="BS7" s="379"/>
      <c r="BT7" s="379"/>
      <c r="BU7" s="379"/>
      <c r="BV7" s="379"/>
      <c r="BW7" s="379"/>
      <c r="BX7" s="379"/>
      <c r="BY7" s="379"/>
      <c r="BZ7" s="380"/>
      <c r="CA7" s="378"/>
      <c r="CB7" s="379"/>
      <c r="CC7" s="379"/>
      <c r="CD7" s="379"/>
      <c r="CE7" s="379"/>
      <c r="CF7" s="379"/>
      <c r="CG7" s="379"/>
      <c r="CH7" s="379"/>
      <c r="CI7" s="379"/>
      <c r="CJ7" s="379"/>
      <c r="CK7" s="379"/>
      <c r="CL7" s="379"/>
      <c r="CM7" s="379"/>
      <c r="CN7" s="379"/>
      <c r="CO7" s="379"/>
      <c r="CP7" s="380"/>
      <c r="CQ7" s="378"/>
      <c r="CR7" s="379"/>
      <c r="CS7" s="379"/>
      <c r="CT7" s="379"/>
      <c r="CU7" s="379"/>
      <c r="CV7" s="379"/>
      <c r="CW7" s="379"/>
      <c r="CX7" s="379"/>
      <c r="CY7" s="379"/>
      <c r="CZ7" s="379"/>
      <c r="DA7" s="379"/>
      <c r="DB7" s="379"/>
      <c r="DC7" s="379"/>
      <c r="DD7" s="379"/>
      <c r="DE7" s="379"/>
      <c r="DF7" s="380"/>
      <c r="DG7" s="76" t="s">
        <v>362</v>
      </c>
      <c r="DH7" s="76" t="s">
        <v>363</v>
      </c>
      <c r="DI7" s="76" t="s">
        <v>364</v>
      </c>
    </row>
    <row r="8" spans="1:113" s="70" customFormat="1" ht="12.75" x14ac:dyDescent="0.2">
      <c r="A8" s="371">
        <v>1</v>
      </c>
      <c r="B8" s="371"/>
      <c r="C8" s="371"/>
      <c r="D8" s="371"/>
      <c r="E8" s="371">
        <v>2</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v>3</v>
      </c>
      <c r="BA8" s="371"/>
      <c r="BB8" s="371"/>
      <c r="BC8" s="371"/>
      <c r="BD8" s="371"/>
      <c r="BE8" s="371"/>
      <c r="BF8" s="371"/>
      <c r="BG8" s="371"/>
      <c r="BH8" s="371"/>
      <c r="BI8" s="371"/>
      <c r="BJ8" s="371"/>
      <c r="BK8" s="371"/>
      <c r="BL8" s="371"/>
      <c r="BM8" s="371"/>
      <c r="BN8" s="371">
        <v>4</v>
      </c>
      <c r="BO8" s="371"/>
      <c r="BP8" s="371"/>
      <c r="BQ8" s="371"/>
      <c r="BR8" s="371"/>
      <c r="BS8" s="371"/>
      <c r="BT8" s="371"/>
      <c r="BU8" s="371"/>
      <c r="BV8" s="371"/>
      <c r="BW8" s="371"/>
      <c r="BX8" s="371"/>
      <c r="BY8" s="371"/>
      <c r="BZ8" s="371"/>
      <c r="CA8" s="371">
        <v>5</v>
      </c>
      <c r="CB8" s="371"/>
      <c r="CC8" s="371"/>
      <c r="CD8" s="371"/>
      <c r="CE8" s="371"/>
      <c r="CF8" s="371"/>
      <c r="CG8" s="371"/>
      <c r="CH8" s="371"/>
      <c r="CI8" s="371"/>
      <c r="CJ8" s="371"/>
      <c r="CK8" s="371"/>
      <c r="CL8" s="371"/>
      <c r="CM8" s="371"/>
      <c r="CN8" s="371"/>
      <c r="CO8" s="371"/>
      <c r="CP8" s="371"/>
      <c r="CQ8" s="394">
        <v>6</v>
      </c>
      <c r="CR8" s="394"/>
      <c r="CS8" s="394"/>
      <c r="CT8" s="394"/>
      <c r="CU8" s="394"/>
      <c r="CV8" s="394"/>
      <c r="CW8" s="394"/>
      <c r="CX8" s="394"/>
      <c r="CY8" s="394"/>
      <c r="CZ8" s="394"/>
      <c r="DA8" s="394"/>
      <c r="DB8" s="394"/>
      <c r="DC8" s="394"/>
      <c r="DD8" s="394"/>
      <c r="DE8" s="394"/>
      <c r="DF8" s="394"/>
      <c r="DG8" s="69">
        <v>7</v>
      </c>
      <c r="DH8" s="69">
        <v>8</v>
      </c>
      <c r="DI8" s="69">
        <v>9</v>
      </c>
    </row>
    <row r="9" spans="1:113" s="72" customFormat="1" ht="12.75" x14ac:dyDescent="0.2">
      <c r="A9" s="369" t="s">
        <v>10</v>
      </c>
      <c r="B9" s="369"/>
      <c r="C9" s="369"/>
      <c r="D9" s="369"/>
      <c r="E9" s="370" t="s">
        <v>381</v>
      </c>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65">
        <v>21</v>
      </c>
      <c r="BA9" s="365"/>
      <c r="BB9" s="365"/>
      <c r="BC9" s="365"/>
      <c r="BD9" s="365"/>
      <c r="BE9" s="365"/>
      <c r="BF9" s="365"/>
      <c r="BG9" s="365"/>
      <c r="BH9" s="365"/>
      <c r="BI9" s="365"/>
      <c r="BJ9" s="365"/>
      <c r="BK9" s="365"/>
      <c r="BL9" s="365"/>
      <c r="BM9" s="365"/>
      <c r="BN9" s="365">
        <v>84</v>
      </c>
      <c r="BO9" s="365"/>
      <c r="BP9" s="365"/>
      <c r="BQ9" s="365"/>
      <c r="BR9" s="365"/>
      <c r="BS9" s="365"/>
      <c r="BT9" s="365"/>
      <c r="BU9" s="365"/>
      <c r="BV9" s="365"/>
      <c r="BW9" s="365"/>
      <c r="BX9" s="365"/>
      <c r="BY9" s="365"/>
      <c r="BZ9" s="365"/>
      <c r="CA9" s="365">
        <v>370</v>
      </c>
      <c r="CB9" s="365"/>
      <c r="CC9" s="365"/>
      <c r="CD9" s="365"/>
      <c r="CE9" s="365"/>
      <c r="CF9" s="365"/>
      <c r="CG9" s="365"/>
      <c r="CH9" s="365"/>
      <c r="CI9" s="365"/>
      <c r="CJ9" s="365"/>
      <c r="CK9" s="365"/>
      <c r="CL9" s="365"/>
      <c r="CM9" s="365"/>
      <c r="CN9" s="365"/>
      <c r="CO9" s="365"/>
      <c r="CP9" s="365"/>
      <c r="CQ9" s="365">
        <f>BN9*CA9</f>
        <v>31080</v>
      </c>
      <c r="CR9" s="365"/>
      <c r="CS9" s="365"/>
      <c r="CT9" s="365"/>
      <c r="CU9" s="365"/>
      <c r="CV9" s="365"/>
      <c r="CW9" s="365"/>
      <c r="CX9" s="365"/>
      <c r="CY9" s="365"/>
      <c r="CZ9" s="365"/>
      <c r="DA9" s="365"/>
      <c r="DB9" s="365"/>
      <c r="DC9" s="365"/>
      <c r="DD9" s="365"/>
      <c r="DE9" s="365"/>
      <c r="DF9" s="365"/>
      <c r="DG9" s="71">
        <v>0</v>
      </c>
      <c r="DH9" s="71">
        <v>31080</v>
      </c>
      <c r="DI9" s="71">
        <v>0</v>
      </c>
    </row>
    <row r="10" spans="1:113" s="72" customFormat="1" ht="12.75" x14ac:dyDescent="0.2">
      <c r="A10" s="369" t="s">
        <v>11</v>
      </c>
      <c r="B10" s="369"/>
      <c r="C10" s="369"/>
      <c r="D10" s="369"/>
      <c r="E10" s="370" t="s">
        <v>382</v>
      </c>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65">
        <v>2</v>
      </c>
      <c r="BA10" s="365"/>
      <c r="BB10" s="365"/>
      <c r="BC10" s="365"/>
      <c r="BD10" s="365"/>
      <c r="BE10" s="365"/>
      <c r="BF10" s="365"/>
      <c r="BG10" s="365"/>
      <c r="BH10" s="365"/>
      <c r="BI10" s="365"/>
      <c r="BJ10" s="365"/>
      <c r="BK10" s="365"/>
      <c r="BL10" s="365"/>
      <c r="BM10" s="365"/>
      <c r="BN10" s="365">
        <v>10</v>
      </c>
      <c r="BO10" s="365"/>
      <c r="BP10" s="365"/>
      <c r="BQ10" s="365"/>
      <c r="BR10" s="365"/>
      <c r="BS10" s="365"/>
      <c r="BT10" s="365"/>
      <c r="BU10" s="365"/>
      <c r="BV10" s="365"/>
      <c r="BW10" s="365"/>
      <c r="BX10" s="365"/>
      <c r="BY10" s="365"/>
      <c r="BZ10" s="365"/>
      <c r="CA10" s="365">
        <v>420</v>
      </c>
      <c r="CB10" s="365"/>
      <c r="CC10" s="365"/>
      <c r="CD10" s="365"/>
      <c r="CE10" s="365"/>
      <c r="CF10" s="365"/>
      <c r="CG10" s="365"/>
      <c r="CH10" s="365"/>
      <c r="CI10" s="365"/>
      <c r="CJ10" s="365"/>
      <c r="CK10" s="365"/>
      <c r="CL10" s="365"/>
      <c r="CM10" s="365"/>
      <c r="CN10" s="365"/>
      <c r="CO10" s="365"/>
      <c r="CP10" s="365"/>
      <c r="CQ10" s="365">
        <f>BN10*CA10</f>
        <v>4200</v>
      </c>
      <c r="CR10" s="365"/>
      <c r="CS10" s="365"/>
      <c r="CT10" s="365"/>
      <c r="CU10" s="365"/>
      <c r="CV10" s="365"/>
      <c r="CW10" s="365"/>
      <c r="CX10" s="365"/>
      <c r="CY10" s="365"/>
      <c r="CZ10" s="365"/>
      <c r="DA10" s="365"/>
      <c r="DB10" s="365"/>
      <c r="DC10" s="365"/>
      <c r="DD10" s="365"/>
      <c r="DE10" s="365"/>
      <c r="DF10" s="365"/>
      <c r="DG10" s="71">
        <v>0</v>
      </c>
      <c r="DH10" s="71">
        <v>4200</v>
      </c>
      <c r="DI10" s="71">
        <v>0</v>
      </c>
    </row>
    <row r="11" spans="1:113" s="72" customFormat="1" ht="12.75" x14ac:dyDescent="0.2">
      <c r="A11" s="369"/>
      <c r="B11" s="369"/>
      <c r="C11" s="369"/>
      <c r="D11" s="369"/>
      <c r="E11" s="367" t="s">
        <v>371</v>
      </c>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8"/>
      <c r="AZ11" s="393" t="s">
        <v>36</v>
      </c>
      <c r="BA11" s="393"/>
      <c r="BB11" s="393"/>
      <c r="BC11" s="393"/>
      <c r="BD11" s="393"/>
      <c r="BE11" s="393"/>
      <c r="BF11" s="393"/>
      <c r="BG11" s="393"/>
      <c r="BH11" s="393"/>
      <c r="BI11" s="393"/>
      <c r="BJ11" s="393"/>
      <c r="BK11" s="393"/>
      <c r="BL11" s="393"/>
      <c r="BM11" s="393"/>
      <c r="BN11" s="393" t="s">
        <v>36</v>
      </c>
      <c r="BO11" s="393"/>
      <c r="BP11" s="393"/>
      <c r="BQ11" s="393"/>
      <c r="BR11" s="393"/>
      <c r="BS11" s="393"/>
      <c r="BT11" s="393"/>
      <c r="BU11" s="393"/>
      <c r="BV11" s="393"/>
      <c r="BW11" s="393"/>
      <c r="BX11" s="393"/>
      <c r="BY11" s="393"/>
      <c r="BZ11" s="393"/>
      <c r="CA11" s="393" t="s">
        <v>36</v>
      </c>
      <c r="CB11" s="393"/>
      <c r="CC11" s="393"/>
      <c r="CD11" s="393"/>
      <c r="CE11" s="393"/>
      <c r="CF11" s="393"/>
      <c r="CG11" s="393"/>
      <c r="CH11" s="393"/>
      <c r="CI11" s="393"/>
      <c r="CJ11" s="393"/>
      <c r="CK11" s="393"/>
      <c r="CL11" s="393"/>
      <c r="CM11" s="393"/>
      <c r="CN11" s="393"/>
      <c r="CO11" s="393"/>
      <c r="CP11" s="393"/>
      <c r="CQ11" s="365">
        <f>SUM(CQ9:DF10)</f>
        <v>35280</v>
      </c>
      <c r="CR11" s="365"/>
      <c r="CS11" s="365"/>
      <c r="CT11" s="365"/>
      <c r="CU11" s="365"/>
      <c r="CV11" s="365"/>
      <c r="CW11" s="365"/>
      <c r="CX11" s="365"/>
      <c r="CY11" s="365"/>
      <c r="CZ11" s="365"/>
      <c r="DA11" s="365"/>
      <c r="DB11" s="365"/>
      <c r="DC11" s="365"/>
      <c r="DD11" s="365"/>
      <c r="DE11" s="365"/>
      <c r="DF11" s="365"/>
      <c r="DG11" s="71">
        <f>SUM(DG9:DG10)</f>
        <v>0</v>
      </c>
      <c r="DH11" s="71">
        <f>SUM(DH9:DH10)</f>
        <v>35280</v>
      </c>
      <c r="DI11" s="71">
        <f>SUM(DI9:DI10)</f>
        <v>0</v>
      </c>
    </row>
    <row r="12" spans="1:113" ht="12" customHeight="1" x14ac:dyDescent="0.25">
      <c r="BN12" s="77"/>
      <c r="BO12" s="77"/>
      <c r="BP12" s="77"/>
      <c r="BQ12" s="77"/>
      <c r="BR12" s="77"/>
      <c r="BS12" s="77"/>
      <c r="BT12" s="77"/>
      <c r="BU12" s="77"/>
      <c r="BV12" s="77"/>
      <c r="BW12" s="77"/>
      <c r="BX12" s="77"/>
      <c r="BY12" s="77"/>
      <c r="BZ12" s="77"/>
    </row>
    <row r="13" spans="1:113" ht="12" customHeight="1" x14ac:dyDescent="0.25">
      <c r="BN13" s="77"/>
      <c r="BO13" s="77"/>
      <c r="BP13" s="77"/>
      <c r="BQ13" s="77"/>
      <c r="BR13" s="77"/>
      <c r="BS13" s="77"/>
      <c r="BT13" s="77"/>
      <c r="BU13" s="77"/>
      <c r="BV13" s="77"/>
      <c r="BW13" s="77"/>
      <c r="BX13" s="77"/>
      <c r="BY13" s="77"/>
      <c r="BZ13" s="77"/>
    </row>
    <row r="14" spans="1:113" ht="12" customHeight="1" x14ac:dyDescent="0.25">
      <c r="BN14" s="77"/>
      <c r="BO14" s="77"/>
      <c r="BP14" s="77"/>
      <c r="BQ14" s="77"/>
      <c r="BR14" s="77"/>
      <c r="BS14" s="77"/>
      <c r="BT14" s="77"/>
      <c r="BU14" s="77"/>
      <c r="BV14" s="77"/>
      <c r="BW14" s="77"/>
      <c r="BX14" s="77"/>
      <c r="BY14" s="77"/>
      <c r="BZ14" s="77"/>
    </row>
    <row r="15" spans="1:113" ht="12" customHeight="1" x14ac:dyDescent="0.25">
      <c r="BN15" s="77"/>
      <c r="BO15" s="77"/>
      <c r="BP15" s="77"/>
      <c r="BQ15" s="77"/>
      <c r="BR15" s="77"/>
      <c r="BS15" s="77"/>
      <c r="BT15" s="77"/>
      <c r="BU15" s="77"/>
      <c r="BV15" s="77"/>
      <c r="BW15" s="77"/>
      <c r="BX15" s="77"/>
      <c r="BY15" s="77"/>
      <c r="BZ15" s="77"/>
    </row>
    <row r="16" spans="1:113" ht="12" customHeight="1" x14ac:dyDescent="0.25">
      <c r="BN16" s="77"/>
      <c r="BO16" s="77"/>
      <c r="BP16" s="77"/>
      <c r="BQ16" s="77"/>
      <c r="BR16" s="77"/>
      <c r="BS16" s="77"/>
      <c r="BT16" s="77"/>
      <c r="BU16" s="77"/>
      <c r="BV16" s="77"/>
      <c r="BW16" s="77"/>
      <c r="BX16" s="77"/>
      <c r="BY16" s="77"/>
      <c r="BZ16" s="77"/>
    </row>
    <row r="17" spans="66:78" ht="12" customHeight="1" x14ac:dyDescent="0.25">
      <c r="BN17" s="77"/>
      <c r="BO17" s="77"/>
      <c r="BP17" s="77"/>
      <c r="BQ17" s="77"/>
      <c r="BR17" s="77"/>
      <c r="BS17" s="77"/>
      <c r="BT17" s="77"/>
      <c r="BU17" s="77"/>
      <c r="BV17" s="77"/>
      <c r="BW17" s="77"/>
      <c r="BX17" s="77"/>
      <c r="BY17" s="77"/>
      <c r="BZ17" s="77"/>
    </row>
    <row r="18" spans="66:78" ht="12" customHeight="1" x14ac:dyDescent="0.25">
      <c r="BN18" s="77"/>
      <c r="BO18" s="77"/>
      <c r="BP18" s="77"/>
      <c r="BQ18" s="77"/>
      <c r="BR18" s="77"/>
      <c r="BS18" s="77"/>
      <c r="BT18" s="77"/>
      <c r="BU18" s="77"/>
      <c r="BV18" s="77"/>
      <c r="BW18" s="77"/>
      <c r="BX18" s="77"/>
      <c r="BY18" s="77"/>
      <c r="BZ18" s="77"/>
    </row>
    <row r="19" spans="66:78" ht="12" customHeight="1" x14ac:dyDescent="0.25">
      <c r="BN19" s="77"/>
      <c r="BO19" s="77"/>
      <c r="BP19" s="77"/>
      <c r="BQ19" s="77"/>
      <c r="BR19" s="77"/>
      <c r="BS19" s="77"/>
      <c r="BT19" s="77"/>
      <c r="BU19" s="77"/>
      <c r="BV19" s="77"/>
      <c r="BW19" s="77"/>
      <c r="BX19" s="77"/>
      <c r="BY19" s="77"/>
      <c r="BZ19" s="77"/>
    </row>
  </sheetData>
  <mergeCells count="33">
    <mergeCell ref="DG1:DI1"/>
    <mergeCell ref="Y4:AU4"/>
    <mergeCell ref="A6:D7"/>
    <mergeCell ref="E6:AY7"/>
    <mergeCell ref="AZ6:BM7"/>
    <mergeCell ref="BN6:BZ7"/>
    <mergeCell ref="CA6:CP7"/>
    <mergeCell ref="CQ6:DF7"/>
    <mergeCell ref="DG6:DI6"/>
    <mergeCell ref="CQ9:DF9"/>
    <mergeCell ref="A8:D8"/>
    <mergeCell ref="E8:AY8"/>
    <mergeCell ref="AZ8:BM8"/>
    <mergeCell ref="BN8:BZ8"/>
    <mergeCell ref="CA8:CP8"/>
    <mergeCell ref="CQ8:DF8"/>
    <mergeCell ref="A9:D9"/>
    <mergeCell ref="E9:AY9"/>
    <mergeCell ref="AZ9:BM9"/>
    <mergeCell ref="BN9:BZ9"/>
    <mergeCell ref="CA9:CP9"/>
    <mergeCell ref="CQ11:DF11"/>
    <mergeCell ref="A10:D10"/>
    <mergeCell ref="E10:AY10"/>
    <mergeCell ref="AZ10:BM10"/>
    <mergeCell ref="BN10:BZ10"/>
    <mergeCell ref="CA10:CP10"/>
    <mergeCell ref="CQ10:DF10"/>
    <mergeCell ref="A11:D11"/>
    <mergeCell ref="E11:AY11"/>
    <mergeCell ref="AZ11:BM11"/>
    <mergeCell ref="BN11:BZ11"/>
    <mergeCell ref="CA11:CP11"/>
  </mergeCells>
  <pageMargins left="0.78740157480314965" right="0.78740157480314965" top="1.1811023622047245" bottom="0.39370078740157483" header="0" footer="0"/>
  <pageSetup paperSize="9" scale="96" fitToHeight="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60C70-17F4-48B1-BAB8-9BB354D9A426}">
  <dimension ref="A1:BK16"/>
  <sheetViews>
    <sheetView view="pageBreakPreview" zoomScaleNormal="100" zoomScaleSheetLayoutView="100" workbookViewId="0">
      <selection activeCell="DO24" sqref="DO24"/>
    </sheetView>
  </sheetViews>
  <sheetFormatPr defaultColWidth="0.85546875" defaultRowHeight="12.75" x14ac:dyDescent="0.2"/>
  <cols>
    <col min="1" max="1" width="1.5703125" style="56" customWidth="1"/>
    <col min="2" max="2" width="0.85546875" style="56"/>
    <col min="3" max="3" width="0.42578125" style="56" customWidth="1"/>
    <col min="4" max="5" width="0.85546875" style="56" hidden="1" customWidth="1"/>
    <col min="6" max="12" width="0.85546875" style="56"/>
    <col min="13" max="13" width="2.140625" style="56" customWidth="1"/>
    <col min="14" max="14" width="0.85546875" style="56"/>
    <col min="15" max="15" width="34.7109375" style="56" customWidth="1"/>
    <col min="16" max="37" width="0.85546875" style="56"/>
    <col min="38" max="38" width="8.28515625" style="56" customWidth="1"/>
    <col min="39" max="39" width="0.85546875" style="56"/>
    <col min="40" max="40" width="17.7109375" style="56" customWidth="1"/>
    <col min="41" max="43" width="0.85546875" style="56"/>
    <col min="44" max="45" width="0.85546875" style="56" customWidth="1"/>
    <col min="46" max="46" width="13.5703125" style="56" customWidth="1"/>
    <col min="47" max="47" width="0.85546875" style="56" hidden="1" customWidth="1"/>
    <col min="48" max="48" width="9.5703125" style="56" customWidth="1"/>
    <col min="49" max="49" width="6.7109375" style="56" customWidth="1"/>
    <col min="50" max="62" width="0.85546875" style="56" hidden="1" customWidth="1"/>
    <col min="63" max="63" width="4.28515625" style="56" customWidth="1"/>
    <col min="64" max="256" width="0.85546875" style="56"/>
    <col min="257" max="257" width="1.5703125" style="56" customWidth="1"/>
    <col min="258" max="258" width="0.85546875" style="56"/>
    <col min="259" max="259" width="0.42578125" style="56" customWidth="1"/>
    <col min="260" max="261" width="0" style="56" hidden="1" customWidth="1"/>
    <col min="262" max="268" width="0.85546875" style="56"/>
    <col min="269" max="269" width="2.140625" style="56" customWidth="1"/>
    <col min="270" max="270" width="0.85546875" style="56"/>
    <col min="271" max="271" width="34.7109375" style="56" customWidth="1"/>
    <col min="272" max="293" width="0.85546875" style="56"/>
    <col min="294" max="294" width="8.28515625" style="56" customWidth="1"/>
    <col min="295" max="295" width="0.85546875" style="56"/>
    <col min="296" max="296" width="17.7109375" style="56" customWidth="1"/>
    <col min="297" max="301" width="0.85546875" style="56"/>
    <col min="302" max="302" width="13.5703125" style="56" customWidth="1"/>
    <col min="303" max="303" width="0" style="56" hidden="1" customWidth="1"/>
    <col min="304" max="304" width="9.5703125" style="56" customWidth="1"/>
    <col min="305" max="305" width="6.7109375" style="56" customWidth="1"/>
    <col min="306" max="318" width="0" style="56" hidden="1" customWidth="1"/>
    <col min="319" max="319" width="4.28515625" style="56" customWidth="1"/>
    <col min="320" max="512" width="0.85546875" style="56"/>
    <col min="513" max="513" width="1.5703125" style="56" customWidth="1"/>
    <col min="514" max="514" width="0.85546875" style="56"/>
    <col min="515" max="515" width="0.42578125" style="56" customWidth="1"/>
    <col min="516" max="517" width="0" style="56" hidden="1" customWidth="1"/>
    <col min="518" max="524" width="0.85546875" style="56"/>
    <col min="525" max="525" width="2.140625" style="56" customWidth="1"/>
    <col min="526" max="526" width="0.85546875" style="56"/>
    <col min="527" max="527" width="34.7109375" style="56" customWidth="1"/>
    <col min="528" max="549" width="0.85546875" style="56"/>
    <col min="550" max="550" width="8.28515625" style="56" customWidth="1"/>
    <col min="551" max="551" width="0.85546875" style="56"/>
    <col min="552" max="552" width="17.7109375" style="56" customWidth="1"/>
    <col min="553" max="557" width="0.85546875" style="56"/>
    <col min="558" max="558" width="13.5703125" style="56" customWidth="1"/>
    <col min="559" max="559" width="0" style="56" hidden="1" customWidth="1"/>
    <col min="560" max="560" width="9.5703125" style="56" customWidth="1"/>
    <col min="561" max="561" width="6.7109375" style="56" customWidth="1"/>
    <col min="562" max="574" width="0" style="56" hidden="1" customWidth="1"/>
    <col min="575" max="575" width="4.28515625" style="56" customWidth="1"/>
    <col min="576" max="768" width="0.85546875" style="56"/>
    <col min="769" max="769" width="1.5703125" style="56" customWidth="1"/>
    <col min="770" max="770" width="0.85546875" style="56"/>
    <col min="771" max="771" width="0.42578125" style="56" customWidth="1"/>
    <col min="772" max="773" width="0" style="56" hidden="1" customWidth="1"/>
    <col min="774" max="780" width="0.85546875" style="56"/>
    <col min="781" max="781" width="2.140625" style="56" customWidth="1"/>
    <col min="782" max="782" width="0.85546875" style="56"/>
    <col min="783" max="783" width="34.7109375" style="56" customWidth="1"/>
    <col min="784" max="805" width="0.85546875" style="56"/>
    <col min="806" max="806" width="8.28515625" style="56" customWidth="1"/>
    <col min="807" max="807" width="0.85546875" style="56"/>
    <col min="808" max="808" width="17.7109375" style="56" customWidth="1"/>
    <col min="809" max="813" width="0.85546875" style="56"/>
    <col min="814" max="814" width="13.5703125" style="56" customWidth="1"/>
    <col min="815" max="815" width="0" style="56" hidden="1" customWidth="1"/>
    <col min="816" max="816" width="9.5703125" style="56" customWidth="1"/>
    <col min="817" max="817" width="6.7109375" style="56" customWidth="1"/>
    <col min="818" max="830" width="0" style="56" hidden="1" customWidth="1"/>
    <col min="831" max="831" width="4.28515625" style="56" customWidth="1"/>
    <col min="832" max="1024" width="0.85546875" style="56"/>
    <col min="1025" max="1025" width="1.5703125" style="56" customWidth="1"/>
    <col min="1026" max="1026" width="0.85546875" style="56"/>
    <col min="1027" max="1027" width="0.42578125" style="56" customWidth="1"/>
    <col min="1028" max="1029" width="0" style="56" hidden="1" customWidth="1"/>
    <col min="1030" max="1036" width="0.85546875" style="56"/>
    <col min="1037" max="1037" width="2.140625" style="56" customWidth="1"/>
    <col min="1038" max="1038" width="0.85546875" style="56"/>
    <col min="1039" max="1039" width="34.7109375" style="56" customWidth="1"/>
    <col min="1040" max="1061" width="0.85546875" style="56"/>
    <col min="1062" max="1062" width="8.28515625" style="56" customWidth="1"/>
    <col min="1063" max="1063" width="0.85546875" style="56"/>
    <col min="1064" max="1064" width="17.7109375" style="56" customWidth="1"/>
    <col min="1065" max="1069" width="0.85546875" style="56"/>
    <col min="1070" max="1070" width="13.5703125" style="56" customWidth="1"/>
    <col min="1071" max="1071" width="0" style="56" hidden="1" customWidth="1"/>
    <col min="1072" max="1072" width="9.5703125" style="56" customWidth="1"/>
    <col min="1073" max="1073" width="6.7109375" style="56" customWidth="1"/>
    <col min="1074" max="1086" width="0" style="56" hidden="1" customWidth="1"/>
    <col min="1087" max="1087" width="4.28515625" style="56" customWidth="1"/>
    <col min="1088" max="1280" width="0.85546875" style="56"/>
    <col min="1281" max="1281" width="1.5703125" style="56" customWidth="1"/>
    <col min="1282" max="1282" width="0.85546875" style="56"/>
    <col min="1283" max="1283" width="0.42578125" style="56" customWidth="1"/>
    <col min="1284" max="1285" width="0" style="56" hidden="1" customWidth="1"/>
    <col min="1286" max="1292" width="0.85546875" style="56"/>
    <col min="1293" max="1293" width="2.140625" style="56" customWidth="1"/>
    <col min="1294" max="1294" width="0.85546875" style="56"/>
    <col min="1295" max="1295" width="34.7109375" style="56" customWidth="1"/>
    <col min="1296" max="1317" width="0.85546875" style="56"/>
    <col min="1318" max="1318" width="8.28515625" style="56" customWidth="1"/>
    <col min="1319" max="1319" width="0.85546875" style="56"/>
    <col min="1320" max="1320" width="17.7109375" style="56" customWidth="1"/>
    <col min="1321" max="1325" width="0.85546875" style="56"/>
    <col min="1326" max="1326" width="13.5703125" style="56" customWidth="1"/>
    <col min="1327" max="1327" width="0" style="56" hidden="1" customWidth="1"/>
    <col min="1328" max="1328" width="9.5703125" style="56" customWidth="1"/>
    <col min="1329" max="1329" width="6.7109375" style="56" customWidth="1"/>
    <col min="1330" max="1342" width="0" style="56" hidden="1" customWidth="1"/>
    <col min="1343" max="1343" width="4.28515625" style="56" customWidth="1"/>
    <col min="1344" max="1536" width="0.85546875" style="56"/>
    <col min="1537" max="1537" width="1.5703125" style="56" customWidth="1"/>
    <col min="1538" max="1538" width="0.85546875" style="56"/>
    <col min="1539" max="1539" width="0.42578125" style="56" customWidth="1"/>
    <col min="1540" max="1541" width="0" style="56" hidden="1" customWidth="1"/>
    <col min="1542" max="1548" width="0.85546875" style="56"/>
    <col min="1549" max="1549" width="2.140625" style="56" customWidth="1"/>
    <col min="1550" max="1550" width="0.85546875" style="56"/>
    <col min="1551" max="1551" width="34.7109375" style="56" customWidth="1"/>
    <col min="1552" max="1573" width="0.85546875" style="56"/>
    <col min="1574" max="1574" width="8.28515625" style="56" customWidth="1"/>
    <col min="1575" max="1575" width="0.85546875" style="56"/>
    <col min="1576" max="1576" width="17.7109375" style="56" customWidth="1"/>
    <col min="1577" max="1581" width="0.85546875" style="56"/>
    <col min="1582" max="1582" width="13.5703125" style="56" customWidth="1"/>
    <col min="1583" max="1583" width="0" style="56" hidden="1" customWidth="1"/>
    <col min="1584" max="1584" width="9.5703125" style="56" customWidth="1"/>
    <col min="1585" max="1585" width="6.7109375" style="56" customWidth="1"/>
    <col min="1586" max="1598" width="0" style="56" hidden="1" customWidth="1"/>
    <col min="1599" max="1599" width="4.28515625" style="56" customWidth="1"/>
    <col min="1600" max="1792" width="0.85546875" style="56"/>
    <col min="1793" max="1793" width="1.5703125" style="56" customWidth="1"/>
    <col min="1794" max="1794" width="0.85546875" style="56"/>
    <col min="1795" max="1795" width="0.42578125" style="56" customWidth="1"/>
    <col min="1796" max="1797" width="0" style="56" hidden="1" customWidth="1"/>
    <col min="1798" max="1804" width="0.85546875" style="56"/>
    <col min="1805" max="1805" width="2.140625" style="56" customWidth="1"/>
    <col min="1806" max="1806" width="0.85546875" style="56"/>
    <col min="1807" max="1807" width="34.7109375" style="56" customWidth="1"/>
    <col min="1808" max="1829" width="0.85546875" style="56"/>
    <col min="1830" max="1830" width="8.28515625" style="56" customWidth="1"/>
    <col min="1831" max="1831" width="0.85546875" style="56"/>
    <col min="1832" max="1832" width="17.7109375" style="56" customWidth="1"/>
    <col min="1833" max="1837" width="0.85546875" style="56"/>
    <col min="1838" max="1838" width="13.5703125" style="56" customWidth="1"/>
    <col min="1839" max="1839" width="0" style="56" hidden="1" customWidth="1"/>
    <col min="1840" max="1840" width="9.5703125" style="56" customWidth="1"/>
    <col min="1841" max="1841" width="6.7109375" style="56" customWidth="1"/>
    <col min="1842" max="1854" width="0" style="56" hidden="1" customWidth="1"/>
    <col min="1855" max="1855" width="4.28515625" style="56" customWidth="1"/>
    <col min="1856" max="2048" width="0.85546875" style="56"/>
    <col min="2049" max="2049" width="1.5703125" style="56" customWidth="1"/>
    <col min="2050" max="2050" width="0.85546875" style="56"/>
    <col min="2051" max="2051" width="0.42578125" style="56" customWidth="1"/>
    <col min="2052" max="2053" width="0" style="56" hidden="1" customWidth="1"/>
    <col min="2054" max="2060" width="0.85546875" style="56"/>
    <col min="2061" max="2061" width="2.140625" style="56" customWidth="1"/>
    <col min="2062" max="2062" width="0.85546875" style="56"/>
    <col min="2063" max="2063" width="34.7109375" style="56" customWidth="1"/>
    <col min="2064" max="2085" width="0.85546875" style="56"/>
    <col min="2086" max="2086" width="8.28515625" style="56" customWidth="1"/>
    <col min="2087" max="2087" width="0.85546875" style="56"/>
    <col min="2088" max="2088" width="17.7109375" style="56" customWidth="1"/>
    <col min="2089" max="2093" width="0.85546875" style="56"/>
    <col min="2094" max="2094" width="13.5703125" style="56" customWidth="1"/>
    <col min="2095" max="2095" width="0" style="56" hidden="1" customWidth="1"/>
    <col min="2096" max="2096" width="9.5703125" style="56" customWidth="1"/>
    <col min="2097" max="2097" width="6.7109375" style="56" customWidth="1"/>
    <col min="2098" max="2110" width="0" style="56" hidden="1" customWidth="1"/>
    <col min="2111" max="2111" width="4.28515625" style="56" customWidth="1"/>
    <col min="2112" max="2304" width="0.85546875" style="56"/>
    <col min="2305" max="2305" width="1.5703125" style="56" customWidth="1"/>
    <col min="2306" max="2306" width="0.85546875" style="56"/>
    <col min="2307" max="2307" width="0.42578125" style="56" customWidth="1"/>
    <col min="2308" max="2309" width="0" style="56" hidden="1" customWidth="1"/>
    <col min="2310" max="2316" width="0.85546875" style="56"/>
    <col min="2317" max="2317" width="2.140625" style="56" customWidth="1"/>
    <col min="2318" max="2318" width="0.85546875" style="56"/>
    <col min="2319" max="2319" width="34.7109375" style="56" customWidth="1"/>
    <col min="2320" max="2341" width="0.85546875" style="56"/>
    <col min="2342" max="2342" width="8.28515625" style="56" customWidth="1"/>
    <col min="2343" max="2343" width="0.85546875" style="56"/>
    <col min="2344" max="2344" width="17.7109375" style="56" customWidth="1"/>
    <col min="2345" max="2349" width="0.85546875" style="56"/>
    <col min="2350" max="2350" width="13.5703125" style="56" customWidth="1"/>
    <col min="2351" max="2351" width="0" style="56" hidden="1" customWidth="1"/>
    <col min="2352" max="2352" width="9.5703125" style="56" customWidth="1"/>
    <col min="2353" max="2353" width="6.7109375" style="56" customWidth="1"/>
    <col min="2354" max="2366" width="0" style="56" hidden="1" customWidth="1"/>
    <col min="2367" max="2367" width="4.28515625" style="56" customWidth="1"/>
    <col min="2368" max="2560" width="0.85546875" style="56"/>
    <col min="2561" max="2561" width="1.5703125" style="56" customWidth="1"/>
    <col min="2562" max="2562" width="0.85546875" style="56"/>
    <col min="2563" max="2563" width="0.42578125" style="56" customWidth="1"/>
    <col min="2564" max="2565" width="0" style="56" hidden="1" customWidth="1"/>
    <col min="2566" max="2572" width="0.85546875" style="56"/>
    <col min="2573" max="2573" width="2.140625" style="56" customWidth="1"/>
    <col min="2574" max="2574" width="0.85546875" style="56"/>
    <col min="2575" max="2575" width="34.7109375" style="56" customWidth="1"/>
    <col min="2576" max="2597" width="0.85546875" style="56"/>
    <col min="2598" max="2598" width="8.28515625" style="56" customWidth="1"/>
    <col min="2599" max="2599" width="0.85546875" style="56"/>
    <col min="2600" max="2600" width="17.7109375" style="56" customWidth="1"/>
    <col min="2601" max="2605" width="0.85546875" style="56"/>
    <col min="2606" max="2606" width="13.5703125" style="56" customWidth="1"/>
    <col min="2607" max="2607" width="0" style="56" hidden="1" customWidth="1"/>
    <col min="2608" max="2608" width="9.5703125" style="56" customWidth="1"/>
    <col min="2609" max="2609" width="6.7109375" style="56" customWidth="1"/>
    <col min="2610" max="2622" width="0" style="56" hidden="1" customWidth="1"/>
    <col min="2623" max="2623" width="4.28515625" style="56" customWidth="1"/>
    <col min="2624" max="2816" width="0.85546875" style="56"/>
    <col min="2817" max="2817" width="1.5703125" style="56" customWidth="1"/>
    <col min="2818" max="2818" width="0.85546875" style="56"/>
    <col min="2819" max="2819" width="0.42578125" style="56" customWidth="1"/>
    <col min="2820" max="2821" width="0" style="56" hidden="1" customWidth="1"/>
    <col min="2822" max="2828" width="0.85546875" style="56"/>
    <col min="2829" max="2829" width="2.140625" style="56" customWidth="1"/>
    <col min="2830" max="2830" width="0.85546875" style="56"/>
    <col min="2831" max="2831" width="34.7109375" style="56" customWidth="1"/>
    <col min="2832" max="2853" width="0.85546875" style="56"/>
    <col min="2854" max="2854" width="8.28515625" style="56" customWidth="1"/>
    <col min="2855" max="2855" width="0.85546875" style="56"/>
    <col min="2856" max="2856" width="17.7109375" style="56" customWidth="1"/>
    <col min="2857" max="2861" width="0.85546875" style="56"/>
    <col min="2862" max="2862" width="13.5703125" style="56" customWidth="1"/>
    <col min="2863" max="2863" width="0" style="56" hidden="1" customWidth="1"/>
    <col min="2864" max="2864" width="9.5703125" style="56" customWidth="1"/>
    <col min="2865" max="2865" width="6.7109375" style="56" customWidth="1"/>
    <col min="2866" max="2878" width="0" style="56" hidden="1" customWidth="1"/>
    <col min="2879" max="2879" width="4.28515625" style="56" customWidth="1"/>
    <col min="2880" max="3072" width="0.85546875" style="56"/>
    <col min="3073" max="3073" width="1.5703125" style="56" customWidth="1"/>
    <col min="3074" max="3074" width="0.85546875" style="56"/>
    <col min="3075" max="3075" width="0.42578125" style="56" customWidth="1"/>
    <col min="3076" max="3077" width="0" style="56" hidden="1" customWidth="1"/>
    <col min="3078" max="3084" width="0.85546875" style="56"/>
    <col min="3085" max="3085" width="2.140625" style="56" customWidth="1"/>
    <col min="3086" max="3086" width="0.85546875" style="56"/>
    <col min="3087" max="3087" width="34.7109375" style="56" customWidth="1"/>
    <col min="3088" max="3109" width="0.85546875" style="56"/>
    <col min="3110" max="3110" width="8.28515625" style="56" customWidth="1"/>
    <col min="3111" max="3111" width="0.85546875" style="56"/>
    <col min="3112" max="3112" width="17.7109375" style="56" customWidth="1"/>
    <col min="3113" max="3117" width="0.85546875" style="56"/>
    <col min="3118" max="3118" width="13.5703125" style="56" customWidth="1"/>
    <col min="3119" max="3119" width="0" style="56" hidden="1" customWidth="1"/>
    <col min="3120" max="3120" width="9.5703125" style="56" customWidth="1"/>
    <col min="3121" max="3121" width="6.7109375" style="56" customWidth="1"/>
    <col min="3122" max="3134" width="0" style="56" hidden="1" customWidth="1"/>
    <col min="3135" max="3135" width="4.28515625" style="56" customWidth="1"/>
    <col min="3136" max="3328" width="0.85546875" style="56"/>
    <col min="3329" max="3329" width="1.5703125" style="56" customWidth="1"/>
    <col min="3330" max="3330" width="0.85546875" style="56"/>
    <col min="3331" max="3331" width="0.42578125" style="56" customWidth="1"/>
    <col min="3332" max="3333" width="0" style="56" hidden="1" customWidth="1"/>
    <col min="3334" max="3340" width="0.85546875" style="56"/>
    <col min="3341" max="3341" width="2.140625" style="56" customWidth="1"/>
    <col min="3342" max="3342" width="0.85546875" style="56"/>
    <col min="3343" max="3343" width="34.7109375" style="56" customWidth="1"/>
    <col min="3344" max="3365" width="0.85546875" style="56"/>
    <col min="3366" max="3366" width="8.28515625" style="56" customWidth="1"/>
    <col min="3367" max="3367" width="0.85546875" style="56"/>
    <col min="3368" max="3368" width="17.7109375" style="56" customWidth="1"/>
    <col min="3369" max="3373" width="0.85546875" style="56"/>
    <col min="3374" max="3374" width="13.5703125" style="56" customWidth="1"/>
    <col min="3375" max="3375" width="0" style="56" hidden="1" customWidth="1"/>
    <col min="3376" max="3376" width="9.5703125" style="56" customWidth="1"/>
    <col min="3377" max="3377" width="6.7109375" style="56" customWidth="1"/>
    <col min="3378" max="3390" width="0" style="56" hidden="1" customWidth="1"/>
    <col min="3391" max="3391" width="4.28515625" style="56" customWidth="1"/>
    <col min="3392" max="3584" width="0.85546875" style="56"/>
    <col min="3585" max="3585" width="1.5703125" style="56" customWidth="1"/>
    <col min="3586" max="3586" width="0.85546875" style="56"/>
    <col min="3587" max="3587" width="0.42578125" style="56" customWidth="1"/>
    <col min="3588" max="3589" width="0" style="56" hidden="1" customWidth="1"/>
    <col min="3590" max="3596" width="0.85546875" style="56"/>
    <col min="3597" max="3597" width="2.140625" style="56" customWidth="1"/>
    <col min="3598" max="3598" width="0.85546875" style="56"/>
    <col min="3599" max="3599" width="34.7109375" style="56" customWidth="1"/>
    <col min="3600" max="3621" width="0.85546875" style="56"/>
    <col min="3622" max="3622" width="8.28515625" style="56" customWidth="1"/>
    <col min="3623" max="3623" width="0.85546875" style="56"/>
    <col min="3624" max="3624" width="17.7109375" style="56" customWidth="1"/>
    <col min="3625" max="3629" width="0.85546875" style="56"/>
    <col min="3630" max="3630" width="13.5703125" style="56" customWidth="1"/>
    <col min="3631" max="3631" width="0" style="56" hidden="1" customWidth="1"/>
    <col min="3632" max="3632" width="9.5703125" style="56" customWidth="1"/>
    <col min="3633" max="3633" width="6.7109375" style="56" customWidth="1"/>
    <col min="3634" max="3646" width="0" style="56" hidden="1" customWidth="1"/>
    <col min="3647" max="3647" width="4.28515625" style="56" customWidth="1"/>
    <col min="3648" max="3840" width="0.85546875" style="56"/>
    <col min="3841" max="3841" width="1.5703125" style="56" customWidth="1"/>
    <col min="3842" max="3842" width="0.85546875" style="56"/>
    <col min="3843" max="3843" width="0.42578125" style="56" customWidth="1"/>
    <col min="3844" max="3845" width="0" style="56" hidden="1" customWidth="1"/>
    <col min="3846" max="3852" width="0.85546875" style="56"/>
    <col min="3853" max="3853" width="2.140625" style="56" customWidth="1"/>
    <col min="3854" max="3854" width="0.85546875" style="56"/>
    <col min="3855" max="3855" width="34.7109375" style="56" customWidth="1"/>
    <col min="3856" max="3877" width="0.85546875" style="56"/>
    <col min="3878" max="3878" width="8.28515625" style="56" customWidth="1"/>
    <col min="3879" max="3879" width="0.85546875" style="56"/>
    <col min="3880" max="3880" width="17.7109375" style="56" customWidth="1"/>
    <col min="3881" max="3885" width="0.85546875" style="56"/>
    <col min="3886" max="3886" width="13.5703125" style="56" customWidth="1"/>
    <col min="3887" max="3887" width="0" style="56" hidden="1" customWidth="1"/>
    <col min="3888" max="3888" width="9.5703125" style="56" customWidth="1"/>
    <col min="3889" max="3889" width="6.7109375" style="56" customWidth="1"/>
    <col min="3890" max="3902" width="0" style="56" hidden="1" customWidth="1"/>
    <col min="3903" max="3903" width="4.28515625" style="56" customWidth="1"/>
    <col min="3904" max="4096" width="0.85546875" style="56"/>
    <col min="4097" max="4097" width="1.5703125" style="56" customWidth="1"/>
    <col min="4098" max="4098" width="0.85546875" style="56"/>
    <col min="4099" max="4099" width="0.42578125" style="56" customWidth="1"/>
    <col min="4100" max="4101" width="0" style="56" hidden="1" customWidth="1"/>
    <col min="4102" max="4108" width="0.85546875" style="56"/>
    <col min="4109" max="4109" width="2.140625" style="56" customWidth="1"/>
    <col min="4110" max="4110" width="0.85546875" style="56"/>
    <col min="4111" max="4111" width="34.7109375" style="56" customWidth="1"/>
    <col min="4112" max="4133" width="0.85546875" style="56"/>
    <col min="4134" max="4134" width="8.28515625" style="56" customWidth="1"/>
    <col min="4135" max="4135" width="0.85546875" style="56"/>
    <col min="4136" max="4136" width="17.7109375" style="56" customWidth="1"/>
    <col min="4137" max="4141" width="0.85546875" style="56"/>
    <col min="4142" max="4142" width="13.5703125" style="56" customWidth="1"/>
    <col min="4143" max="4143" width="0" style="56" hidden="1" customWidth="1"/>
    <col min="4144" max="4144" width="9.5703125" style="56" customWidth="1"/>
    <col min="4145" max="4145" width="6.7109375" style="56" customWidth="1"/>
    <col min="4146" max="4158" width="0" style="56" hidden="1" customWidth="1"/>
    <col min="4159" max="4159" width="4.28515625" style="56" customWidth="1"/>
    <col min="4160" max="4352" width="0.85546875" style="56"/>
    <col min="4353" max="4353" width="1.5703125" style="56" customWidth="1"/>
    <col min="4354" max="4354" width="0.85546875" style="56"/>
    <col min="4355" max="4355" width="0.42578125" style="56" customWidth="1"/>
    <col min="4356" max="4357" width="0" style="56" hidden="1" customWidth="1"/>
    <col min="4358" max="4364" width="0.85546875" style="56"/>
    <col min="4365" max="4365" width="2.140625" style="56" customWidth="1"/>
    <col min="4366" max="4366" width="0.85546875" style="56"/>
    <col min="4367" max="4367" width="34.7109375" style="56" customWidth="1"/>
    <col min="4368" max="4389" width="0.85546875" style="56"/>
    <col min="4390" max="4390" width="8.28515625" style="56" customWidth="1"/>
    <col min="4391" max="4391" width="0.85546875" style="56"/>
    <col min="4392" max="4392" width="17.7109375" style="56" customWidth="1"/>
    <col min="4393" max="4397" width="0.85546875" style="56"/>
    <col min="4398" max="4398" width="13.5703125" style="56" customWidth="1"/>
    <col min="4399" max="4399" width="0" style="56" hidden="1" customWidth="1"/>
    <col min="4400" max="4400" width="9.5703125" style="56" customWidth="1"/>
    <col min="4401" max="4401" width="6.7109375" style="56" customWidth="1"/>
    <col min="4402" max="4414" width="0" style="56" hidden="1" customWidth="1"/>
    <col min="4415" max="4415" width="4.28515625" style="56" customWidth="1"/>
    <col min="4416" max="4608" width="0.85546875" style="56"/>
    <col min="4609" max="4609" width="1.5703125" style="56" customWidth="1"/>
    <col min="4610" max="4610" width="0.85546875" style="56"/>
    <col min="4611" max="4611" width="0.42578125" style="56" customWidth="1"/>
    <col min="4612" max="4613" width="0" style="56" hidden="1" customWidth="1"/>
    <col min="4614" max="4620" width="0.85546875" style="56"/>
    <col min="4621" max="4621" width="2.140625" style="56" customWidth="1"/>
    <col min="4622" max="4622" width="0.85546875" style="56"/>
    <col min="4623" max="4623" width="34.7109375" style="56" customWidth="1"/>
    <col min="4624" max="4645" width="0.85546875" style="56"/>
    <col min="4646" max="4646" width="8.28515625" style="56" customWidth="1"/>
    <col min="4647" max="4647" width="0.85546875" style="56"/>
    <col min="4648" max="4648" width="17.7109375" style="56" customWidth="1"/>
    <col min="4649" max="4653" width="0.85546875" style="56"/>
    <col min="4654" max="4654" width="13.5703125" style="56" customWidth="1"/>
    <col min="4655" max="4655" width="0" style="56" hidden="1" customWidth="1"/>
    <col min="4656" max="4656" width="9.5703125" style="56" customWidth="1"/>
    <col min="4657" max="4657" width="6.7109375" style="56" customWidth="1"/>
    <col min="4658" max="4670" width="0" style="56" hidden="1" customWidth="1"/>
    <col min="4671" max="4671" width="4.28515625" style="56" customWidth="1"/>
    <col min="4672" max="4864" width="0.85546875" style="56"/>
    <col min="4865" max="4865" width="1.5703125" style="56" customWidth="1"/>
    <col min="4866" max="4866" width="0.85546875" style="56"/>
    <col min="4867" max="4867" width="0.42578125" style="56" customWidth="1"/>
    <col min="4868" max="4869" width="0" style="56" hidden="1" customWidth="1"/>
    <col min="4870" max="4876" width="0.85546875" style="56"/>
    <col min="4877" max="4877" width="2.140625" style="56" customWidth="1"/>
    <col min="4878" max="4878" width="0.85546875" style="56"/>
    <col min="4879" max="4879" width="34.7109375" style="56" customWidth="1"/>
    <col min="4880" max="4901" width="0.85546875" style="56"/>
    <col min="4902" max="4902" width="8.28515625" style="56" customWidth="1"/>
    <col min="4903" max="4903" width="0.85546875" style="56"/>
    <col min="4904" max="4904" width="17.7109375" style="56" customWidth="1"/>
    <col min="4905" max="4909" width="0.85546875" style="56"/>
    <col min="4910" max="4910" width="13.5703125" style="56" customWidth="1"/>
    <col min="4911" max="4911" width="0" style="56" hidden="1" customWidth="1"/>
    <col min="4912" max="4912" width="9.5703125" style="56" customWidth="1"/>
    <col min="4913" max="4913" width="6.7109375" style="56" customWidth="1"/>
    <col min="4914" max="4926" width="0" style="56" hidden="1" customWidth="1"/>
    <col min="4927" max="4927" width="4.28515625" style="56" customWidth="1"/>
    <col min="4928" max="5120" width="0.85546875" style="56"/>
    <col min="5121" max="5121" width="1.5703125" style="56" customWidth="1"/>
    <col min="5122" max="5122" width="0.85546875" style="56"/>
    <col min="5123" max="5123" width="0.42578125" style="56" customWidth="1"/>
    <col min="5124" max="5125" width="0" style="56" hidden="1" customWidth="1"/>
    <col min="5126" max="5132" width="0.85546875" style="56"/>
    <col min="5133" max="5133" width="2.140625" style="56" customWidth="1"/>
    <col min="5134" max="5134" width="0.85546875" style="56"/>
    <col min="5135" max="5135" width="34.7109375" style="56" customWidth="1"/>
    <col min="5136" max="5157" width="0.85546875" style="56"/>
    <col min="5158" max="5158" width="8.28515625" style="56" customWidth="1"/>
    <col min="5159" max="5159" width="0.85546875" style="56"/>
    <col min="5160" max="5160" width="17.7109375" style="56" customWidth="1"/>
    <col min="5161" max="5165" width="0.85546875" style="56"/>
    <col min="5166" max="5166" width="13.5703125" style="56" customWidth="1"/>
    <col min="5167" max="5167" width="0" style="56" hidden="1" customWidth="1"/>
    <col min="5168" max="5168" width="9.5703125" style="56" customWidth="1"/>
    <col min="5169" max="5169" width="6.7109375" style="56" customWidth="1"/>
    <col min="5170" max="5182" width="0" style="56" hidden="1" customWidth="1"/>
    <col min="5183" max="5183" width="4.28515625" style="56" customWidth="1"/>
    <col min="5184" max="5376" width="0.85546875" style="56"/>
    <col min="5377" max="5377" width="1.5703125" style="56" customWidth="1"/>
    <col min="5378" max="5378" width="0.85546875" style="56"/>
    <col min="5379" max="5379" width="0.42578125" style="56" customWidth="1"/>
    <col min="5380" max="5381" width="0" style="56" hidden="1" customWidth="1"/>
    <col min="5382" max="5388" width="0.85546875" style="56"/>
    <col min="5389" max="5389" width="2.140625" style="56" customWidth="1"/>
    <col min="5390" max="5390" width="0.85546875" style="56"/>
    <col min="5391" max="5391" width="34.7109375" style="56" customWidth="1"/>
    <col min="5392" max="5413" width="0.85546875" style="56"/>
    <col min="5414" max="5414" width="8.28515625" style="56" customWidth="1"/>
    <col min="5415" max="5415" width="0.85546875" style="56"/>
    <col min="5416" max="5416" width="17.7109375" style="56" customWidth="1"/>
    <col min="5417" max="5421" width="0.85546875" style="56"/>
    <col min="5422" max="5422" width="13.5703125" style="56" customWidth="1"/>
    <col min="5423" max="5423" width="0" style="56" hidden="1" customWidth="1"/>
    <col min="5424" max="5424" width="9.5703125" style="56" customWidth="1"/>
    <col min="5425" max="5425" width="6.7109375" style="56" customWidth="1"/>
    <col min="5426" max="5438" width="0" style="56" hidden="1" customWidth="1"/>
    <col min="5439" max="5439" width="4.28515625" style="56" customWidth="1"/>
    <col min="5440" max="5632" width="0.85546875" style="56"/>
    <col min="5633" max="5633" width="1.5703125" style="56" customWidth="1"/>
    <col min="5634" max="5634" width="0.85546875" style="56"/>
    <col min="5635" max="5635" width="0.42578125" style="56" customWidth="1"/>
    <col min="5636" max="5637" width="0" style="56" hidden="1" customWidth="1"/>
    <col min="5638" max="5644" width="0.85546875" style="56"/>
    <col min="5645" max="5645" width="2.140625" style="56" customWidth="1"/>
    <col min="5646" max="5646" width="0.85546875" style="56"/>
    <col min="5647" max="5647" width="34.7109375" style="56" customWidth="1"/>
    <col min="5648" max="5669" width="0.85546875" style="56"/>
    <col min="5670" max="5670" width="8.28515625" style="56" customWidth="1"/>
    <col min="5671" max="5671" width="0.85546875" style="56"/>
    <col min="5672" max="5672" width="17.7109375" style="56" customWidth="1"/>
    <col min="5673" max="5677" width="0.85546875" style="56"/>
    <col min="5678" max="5678" width="13.5703125" style="56" customWidth="1"/>
    <col min="5679" max="5679" width="0" style="56" hidden="1" customWidth="1"/>
    <col min="5680" max="5680" width="9.5703125" style="56" customWidth="1"/>
    <col min="5681" max="5681" width="6.7109375" style="56" customWidth="1"/>
    <col min="5682" max="5694" width="0" style="56" hidden="1" customWidth="1"/>
    <col min="5695" max="5695" width="4.28515625" style="56" customWidth="1"/>
    <col min="5696" max="5888" width="0.85546875" style="56"/>
    <col min="5889" max="5889" width="1.5703125" style="56" customWidth="1"/>
    <col min="5890" max="5890" width="0.85546875" style="56"/>
    <col min="5891" max="5891" width="0.42578125" style="56" customWidth="1"/>
    <col min="5892" max="5893" width="0" style="56" hidden="1" customWidth="1"/>
    <col min="5894" max="5900" width="0.85546875" style="56"/>
    <col min="5901" max="5901" width="2.140625" style="56" customWidth="1"/>
    <col min="5902" max="5902" width="0.85546875" style="56"/>
    <col min="5903" max="5903" width="34.7109375" style="56" customWidth="1"/>
    <col min="5904" max="5925" width="0.85546875" style="56"/>
    <col min="5926" max="5926" width="8.28515625" style="56" customWidth="1"/>
    <col min="5927" max="5927" width="0.85546875" style="56"/>
    <col min="5928" max="5928" width="17.7109375" style="56" customWidth="1"/>
    <col min="5929" max="5933" width="0.85546875" style="56"/>
    <col min="5934" max="5934" width="13.5703125" style="56" customWidth="1"/>
    <col min="5935" max="5935" width="0" style="56" hidden="1" customWidth="1"/>
    <col min="5936" max="5936" width="9.5703125" style="56" customWidth="1"/>
    <col min="5937" max="5937" width="6.7109375" style="56" customWidth="1"/>
    <col min="5938" max="5950" width="0" style="56" hidden="1" customWidth="1"/>
    <col min="5951" max="5951" width="4.28515625" style="56" customWidth="1"/>
    <col min="5952" max="6144" width="0.85546875" style="56"/>
    <col min="6145" max="6145" width="1.5703125" style="56" customWidth="1"/>
    <col min="6146" max="6146" width="0.85546875" style="56"/>
    <col min="6147" max="6147" width="0.42578125" style="56" customWidth="1"/>
    <col min="6148" max="6149" width="0" style="56" hidden="1" customWidth="1"/>
    <col min="6150" max="6156" width="0.85546875" style="56"/>
    <col min="6157" max="6157" width="2.140625" style="56" customWidth="1"/>
    <col min="6158" max="6158" width="0.85546875" style="56"/>
    <col min="6159" max="6159" width="34.7109375" style="56" customWidth="1"/>
    <col min="6160" max="6181" width="0.85546875" style="56"/>
    <col min="6182" max="6182" width="8.28515625" style="56" customWidth="1"/>
    <col min="6183" max="6183" width="0.85546875" style="56"/>
    <col min="6184" max="6184" width="17.7109375" style="56" customWidth="1"/>
    <col min="6185" max="6189" width="0.85546875" style="56"/>
    <col min="6190" max="6190" width="13.5703125" style="56" customWidth="1"/>
    <col min="6191" max="6191" width="0" style="56" hidden="1" customWidth="1"/>
    <col min="6192" max="6192" width="9.5703125" style="56" customWidth="1"/>
    <col min="6193" max="6193" width="6.7109375" style="56" customWidth="1"/>
    <col min="6194" max="6206" width="0" style="56" hidden="1" customWidth="1"/>
    <col min="6207" max="6207" width="4.28515625" style="56" customWidth="1"/>
    <col min="6208" max="6400" width="0.85546875" style="56"/>
    <col min="6401" max="6401" width="1.5703125" style="56" customWidth="1"/>
    <col min="6402" max="6402" width="0.85546875" style="56"/>
    <col min="6403" max="6403" width="0.42578125" style="56" customWidth="1"/>
    <col min="6404" max="6405" width="0" style="56" hidden="1" customWidth="1"/>
    <col min="6406" max="6412" width="0.85546875" style="56"/>
    <col min="6413" max="6413" width="2.140625" style="56" customWidth="1"/>
    <col min="6414" max="6414" width="0.85546875" style="56"/>
    <col min="6415" max="6415" width="34.7109375" style="56" customWidth="1"/>
    <col min="6416" max="6437" width="0.85546875" style="56"/>
    <col min="6438" max="6438" width="8.28515625" style="56" customWidth="1"/>
    <col min="6439" max="6439" width="0.85546875" style="56"/>
    <col min="6440" max="6440" width="17.7109375" style="56" customWidth="1"/>
    <col min="6441" max="6445" width="0.85546875" style="56"/>
    <col min="6446" max="6446" width="13.5703125" style="56" customWidth="1"/>
    <col min="6447" max="6447" width="0" style="56" hidden="1" customWidth="1"/>
    <col min="6448" max="6448" width="9.5703125" style="56" customWidth="1"/>
    <col min="6449" max="6449" width="6.7109375" style="56" customWidth="1"/>
    <col min="6450" max="6462" width="0" style="56" hidden="1" customWidth="1"/>
    <col min="6463" max="6463" width="4.28515625" style="56" customWidth="1"/>
    <col min="6464" max="6656" width="0.85546875" style="56"/>
    <col min="6657" max="6657" width="1.5703125" style="56" customWidth="1"/>
    <col min="6658" max="6658" width="0.85546875" style="56"/>
    <col min="6659" max="6659" width="0.42578125" style="56" customWidth="1"/>
    <col min="6660" max="6661" width="0" style="56" hidden="1" customWidth="1"/>
    <col min="6662" max="6668" width="0.85546875" style="56"/>
    <col min="6669" max="6669" width="2.140625" style="56" customWidth="1"/>
    <col min="6670" max="6670" width="0.85546875" style="56"/>
    <col min="6671" max="6671" width="34.7109375" style="56" customWidth="1"/>
    <col min="6672" max="6693" width="0.85546875" style="56"/>
    <col min="6694" max="6694" width="8.28515625" style="56" customWidth="1"/>
    <col min="6695" max="6695" width="0.85546875" style="56"/>
    <col min="6696" max="6696" width="17.7109375" style="56" customWidth="1"/>
    <col min="6697" max="6701" width="0.85546875" style="56"/>
    <col min="6702" max="6702" width="13.5703125" style="56" customWidth="1"/>
    <col min="6703" max="6703" width="0" style="56" hidden="1" customWidth="1"/>
    <col min="6704" max="6704" width="9.5703125" style="56" customWidth="1"/>
    <col min="6705" max="6705" width="6.7109375" style="56" customWidth="1"/>
    <col min="6706" max="6718" width="0" style="56" hidden="1" customWidth="1"/>
    <col min="6719" max="6719" width="4.28515625" style="56" customWidth="1"/>
    <col min="6720" max="6912" width="0.85546875" style="56"/>
    <col min="6913" max="6913" width="1.5703125" style="56" customWidth="1"/>
    <col min="6914" max="6914" width="0.85546875" style="56"/>
    <col min="6915" max="6915" width="0.42578125" style="56" customWidth="1"/>
    <col min="6916" max="6917" width="0" style="56" hidden="1" customWidth="1"/>
    <col min="6918" max="6924" width="0.85546875" style="56"/>
    <col min="6925" max="6925" width="2.140625" style="56" customWidth="1"/>
    <col min="6926" max="6926" width="0.85546875" style="56"/>
    <col min="6927" max="6927" width="34.7109375" style="56" customWidth="1"/>
    <col min="6928" max="6949" width="0.85546875" style="56"/>
    <col min="6950" max="6950" width="8.28515625" style="56" customWidth="1"/>
    <col min="6951" max="6951" width="0.85546875" style="56"/>
    <col min="6952" max="6952" width="17.7109375" style="56" customWidth="1"/>
    <col min="6953" max="6957" width="0.85546875" style="56"/>
    <col min="6958" max="6958" width="13.5703125" style="56" customWidth="1"/>
    <col min="6959" max="6959" width="0" style="56" hidden="1" customWidth="1"/>
    <col min="6960" max="6960" width="9.5703125" style="56" customWidth="1"/>
    <col min="6961" max="6961" width="6.7109375" style="56" customWidth="1"/>
    <col min="6962" max="6974" width="0" style="56" hidden="1" customWidth="1"/>
    <col min="6975" max="6975" width="4.28515625" style="56" customWidth="1"/>
    <col min="6976" max="7168" width="0.85546875" style="56"/>
    <col min="7169" max="7169" width="1.5703125" style="56" customWidth="1"/>
    <col min="7170" max="7170" width="0.85546875" style="56"/>
    <col min="7171" max="7171" width="0.42578125" style="56" customWidth="1"/>
    <col min="7172" max="7173" width="0" style="56" hidden="1" customWidth="1"/>
    <col min="7174" max="7180" width="0.85546875" style="56"/>
    <col min="7181" max="7181" width="2.140625" style="56" customWidth="1"/>
    <col min="7182" max="7182" width="0.85546875" style="56"/>
    <col min="7183" max="7183" width="34.7109375" style="56" customWidth="1"/>
    <col min="7184" max="7205" width="0.85546875" style="56"/>
    <col min="7206" max="7206" width="8.28515625" style="56" customWidth="1"/>
    <col min="7207" max="7207" width="0.85546875" style="56"/>
    <col min="7208" max="7208" width="17.7109375" style="56" customWidth="1"/>
    <col min="7209" max="7213" width="0.85546875" style="56"/>
    <col min="7214" max="7214" width="13.5703125" style="56" customWidth="1"/>
    <col min="7215" max="7215" width="0" style="56" hidden="1" customWidth="1"/>
    <col min="7216" max="7216" width="9.5703125" style="56" customWidth="1"/>
    <col min="7217" max="7217" width="6.7109375" style="56" customWidth="1"/>
    <col min="7218" max="7230" width="0" style="56" hidden="1" customWidth="1"/>
    <col min="7231" max="7231" width="4.28515625" style="56" customWidth="1"/>
    <col min="7232" max="7424" width="0.85546875" style="56"/>
    <col min="7425" max="7425" width="1.5703125" style="56" customWidth="1"/>
    <col min="7426" max="7426" width="0.85546875" style="56"/>
    <col min="7427" max="7427" width="0.42578125" style="56" customWidth="1"/>
    <col min="7428" max="7429" width="0" style="56" hidden="1" customWidth="1"/>
    <col min="7430" max="7436" width="0.85546875" style="56"/>
    <col min="7437" max="7437" width="2.140625" style="56" customWidth="1"/>
    <col min="7438" max="7438" width="0.85546875" style="56"/>
    <col min="7439" max="7439" width="34.7109375" style="56" customWidth="1"/>
    <col min="7440" max="7461" width="0.85546875" style="56"/>
    <col min="7462" max="7462" width="8.28515625" style="56" customWidth="1"/>
    <col min="7463" max="7463" width="0.85546875" style="56"/>
    <col min="7464" max="7464" width="17.7109375" style="56" customWidth="1"/>
    <col min="7465" max="7469" width="0.85546875" style="56"/>
    <col min="7470" max="7470" width="13.5703125" style="56" customWidth="1"/>
    <col min="7471" max="7471" width="0" style="56" hidden="1" customWidth="1"/>
    <col min="7472" max="7472" width="9.5703125" style="56" customWidth="1"/>
    <col min="7473" max="7473" width="6.7109375" style="56" customWidth="1"/>
    <col min="7474" max="7486" width="0" style="56" hidden="1" customWidth="1"/>
    <col min="7487" max="7487" width="4.28515625" style="56" customWidth="1"/>
    <col min="7488" max="7680" width="0.85546875" style="56"/>
    <col min="7681" max="7681" width="1.5703125" style="56" customWidth="1"/>
    <col min="7682" max="7682" width="0.85546875" style="56"/>
    <col min="7683" max="7683" width="0.42578125" style="56" customWidth="1"/>
    <col min="7684" max="7685" width="0" style="56" hidden="1" customWidth="1"/>
    <col min="7686" max="7692" width="0.85546875" style="56"/>
    <col min="7693" max="7693" width="2.140625" style="56" customWidth="1"/>
    <col min="7694" max="7694" width="0.85546875" style="56"/>
    <col min="7695" max="7695" width="34.7109375" style="56" customWidth="1"/>
    <col min="7696" max="7717" width="0.85546875" style="56"/>
    <col min="7718" max="7718" width="8.28515625" style="56" customWidth="1"/>
    <col min="7719" max="7719" width="0.85546875" style="56"/>
    <col min="7720" max="7720" width="17.7109375" style="56" customWidth="1"/>
    <col min="7721" max="7725" width="0.85546875" style="56"/>
    <col min="7726" max="7726" width="13.5703125" style="56" customWidth="1"/>
    <col min="7727" max="7727" width="0" style="56" hidden="1" customWidth="1"/>
    <col min="7728" max="7728" width="9.5703125" style="56" customWidth="1"/>
    <col min="7729" max="7729" width="6.7109375" style="56" customWidth="1"/>
    <col min="7730" max="7742" width="0" style="56" hidden="1" customWidth="1"/>
    <col min="7743" max="7743" width="4.28515625" style="56" customWidth="1"/>
    <col min="7744" max="7936" width="0.85546875" style="56"/>
    <col min="7937" max="7937" width="1.5703125" style="56" customWidth="1"/>
    <col min="7938" max="7938" width="0.85546875" style="56"/>
    <col min="7939" max="7939" width="0.42578125" style="56" customWidth="1"/>
    <col min="7940" max="7941" width="0" style="56" hidden="1" customWidth="1"/>
    <col min="7942" max="7948" width="0.85546875" style="56"/>
    <col min="7949" max="7949" width="2.140625" style="56" customWidth="1"/>
    <col min="7950" max="7950" width="0.85546875" style="56"/>
    <col min="7951" max="7951" width="34.7109375" style="56" customWidth="1"/>
    <col min="7952" max="7973" width="0.85546875" style="56"/>
    <col min="7974" max="7974" width="8.28515625" style="56" customWidth="1"/>
    <col min="7975" max="7975" width="0.85546875" style="56"/>
    <col min="7976" max="7976" width="17.7109375" style="56" customWidth="1"/>
    <col min="7977" max="7981" width="0.85546875" style="56"/>
    <col min="7982" max="7982" width="13.5703125" style="56" customWidth="1"/>
    <col min="7983" max="7983" width="0" style="56" hidden="1" customWidth="1"/>
    <col min="7984" max="7984" width="9.5703125" style="56" customWidth="1"/>
    <col min="7985" max="7985" width="6.7109375" style="56" customWidth="1"/>
    <col min="7986" max="7998" width="0" style="56" hidden="1" customWidth="1"/>
    <col min="7999" max="7999" width="4.28515625" style="56" customWidth="1"/>
    <col min="8000" max="8192" width="0.85546875" style="56"/>
    <col min="8193" max="8193" width="1.5703125" style="56" customWidth="1"/>
    <col min="8194" max="8194" width="0.85546875" style="56"/>
    <col min="8195" max="8195" width="0.42578125" style="56" customWidth="1"/>
    <col min="8196" max="8197" width="0" style="56" hidden="1" customWidth="1"/>
    <col min="8198" max="8204" width="0.85546875" style="56"/>
    <col min="8205" max="8205" width="2.140625" style="56" customWidth="1"/>
    <col min="8206" max="8206" width="0.85546875" style="56"/>
    <col min="8207" max="8207" width="34.7109375" style="56" customWidth="1"/>
    <col min="8208" max="8229" width="0.85546875" style="56"/>
    <col min="8230" max="8230" width="8.28515625" style="56" customWidth="1"/>
    <col min="8231" max="8231" width="0.85546875" style="56"/>
    <col min="8232" max="8232" width="17.7109375" style="56" customWidth="1"/>
    <col min="8233" max="8237" width="0.85546875" style="56"/>
    <col min="8238" max="8238" width="13.5703125" style="56" customWidth="1"/>
    <col min="8239" max="8239" width="0" style="56" hidden="1" customWidth="1"/>
    <col min="8240" max="8240" width="9.5703125" style="56" customWidth="1"/>
    <col min="8241" max="8241" width="6.7109375" style="56" customWidth="1"/>
    <col min="8242" max="8254" width="0" style="56" hidden="1" customWidth="1"/>
    <col min="8255" max="8255" width="4.28515625" style="56" customWidth="1"/>
    <col min="8256" max="8448" width="0.85546875" style="56"/>
    <col min="8449" max="8449" width="1.5703125" style="56" customWidth="1"/>
    <col min="8450" max="8450" width="0.85546875" style="56"/>
    <col min="8451" max="8451" width="0.42578125" style="56" customWidth="1"/>
    <col min="8452" max="8453" width="0" style="56" hidden="1" customWidth="1"/>
    <col min="8454" max="8460" width="0.85546875" style="56"/>
    <col min="8461" max="8461" width="2.140625" style="56" customWidth="1"/>
    <col min="8462" max="8462" width="0.85546875" style="56"/>
    <col min="8463" max="8463" width="34.7109375" style="56" customWidth="1"/>
    <col min="8464" max="8485" width="0.85546875" style="56"/>
    <col min="8486" max="8486" width="8.28515625" style="56" customWidth="1"/>
    <col min="8487" max="8487" width="0.85546875" style="56"/>
    <col min="8488" max="8488" width="17.7109375" style="56" customWidth="1"/>
    <col min="8489" max="8493" width="0.85546875" style="56"/>
    <col min="8494" max="8494" width="13.5703125" style="56" customWidth="1"/>
    <col min="8495" max="8495" width="0" style="56" hidden="1" customWidth="1"/>
    <col min="8496" max="8496" width="9.5703125" style="56" customWidth="1"/>
    <col min="8497" max="8497" width="6.7109375" style="56" customWidth="1"/>
    <col min="8498" max="8510" width="0" style="56" hidden="1" customWidth="1"/>
    <col min="8511" max="8511" width="4.28515625" style="56" customWidth="1"/>
    <col min="8512" max="8704" width="0.85546875" style="56"/>
    <col min="8705" max="8705" width="1.5703125" style="56" customWidth="1"/>
    <col min="8706" max="8706" width="0.85546875" style="56"/>
    <col min="8707" max="8707" width="0.42578125" style="56" customWidth="1"/>
    <col min="8708" max="8709" width="0" style="56" hidden="1" customWidth="1"/>
    <col min="8710" max="8716" width="0.85546875" style="56"/>
    <col min="8717" max="8717" width="2.140625" style="56" customWidth="1"/>
    <col min="8718" max="8718" width="0.85546875" style="56"/>
    <col min="8719" max="8719" width="34.7109375" style="56" customWidth="1"/>
    <col min="8720" max="8741" width="0.85546875" style="56"/>
    <col min="8742" max="8742" width="8.28515625" style="56" customWidth="1"/>
    <col min="8743" max="8743" width="0.85546875" style="56"/>
    <col min="8744" max="8744" width="17.7109375" style="56" customWidth="1"/>
    <col min="8745" max="8749" width="0.85546875" style="56"/>
    <col min="8750" max="8750" width="13.5703125" style="56" customWidth="1"/>
    <col min="8751" max="8751" width="0" style="56" hidden="1" customWidth="1"/>
    <col min="8752" max="8752" width="9.5703125" style="56" customWidth="1"/>
    <col min="8753" max="8753" width="6.7109375" style="56" customWidth="1"/>
    <col min="8754" max="8766" width="0" style="56" hidden="1" customWidth="1"/>
    <col min="8767" max="8767" width="4.28515625" style="56" customWidth="1"/>
    <col min="8768" max="8960" width="0.85546875" style="56"/>
    <col min="8961" max="8961" width="1.5703125" style="56" customWidth="1"/>
    <col min="8962" max="8962" width="0.85546875" style="56"/>
    <col min="8963" max="8963" width="0.42578125" style="56" customWidth="1"/>
    <col min="8964" max="8965" width="0" style="56" hidden="1" customWidth="1"/>
    <col min="8966" max="8972" width="0.85546875" style="56"/>
    <col min="8973" max="8973" width="2.140625" style="56" customWidth="1"/>
    <col min="8974" max="8974" width="0.85546875" style="56"/>
    <col min="8975" max="8975" width="34.7109375" style="56" customWidth="1"/>
    <col min="8976" max="8997" width="0.85546875" style="56"/>
    <col min="8998" max="8998" width="8.28515625" style="56" customWidth="1"/>
    <col min="8999" max="8999" width="0.85546875" style="56"/>
    <col min="9000" max="9000" width="17.7109375" style="56" customWidth="1"/>
    <col min="9001" max="9005" width="0.85546875" style="56"/>
    <col min="9006" max="9006" width="13.5703125" style="56" customWidth="1"/>
    <col min="9007" max="9007" width="0" style="56" hidden="1" customWidth="1"/>
    <col min="9008" max="9008" width="9.5703125" style="56" customWidth="1"/>
    <col min="9009" max="9009" width="6.7109375" style="56" customWidth="1"/>
    <col min="9010" max="9022" width="0" style="56" hidden="1" customWidth="1"/>
    <col min="9023" max="9023" width="4.28515625" style="56" customWidth="1"/>
    <col min="9024" max="9216" width="0.85546875" style="56"/>
    <col min="9217" max="9217" width="1.5703125" style="56" customWidth="1"/>
    <col min="9218" max="9218" width="0.85546875" style="56"/>
    <col min="9219" max="9219" width="0.42578125" style="56" customWidth="1"/>
    <col min="9220" max="9221" width="0" style="56" hidden="1" customWidth="1"/>
    <col min="9222" max="9228" width="0.85546875" style="56"/>
    <col min="9229" max="9229" width="2.140625" style="56" customWidth="1"/>
    <col min="9230" max="9230" width="0.85546875" style="56"/>
    <col min="9231" max="9231" width="34.7109375" style="56" customWidth="1"/>
    <col min="9232" max="9253" width="0.85546875" style="56"/>
    <col min="9254" max="9254" width="8.28515625" style="56" customWidth="1"/>
    <col min="9255" max="9255" width="0.85546875" style="56"/>
    <col min="9256" max="9256" width="17.7109375" style="56" customWidth="1"/>
    <col min="9257" max="9261" width="0.85546875" style="56"/>
    <col min="9262" max="9262" width="13.5703125" style="56" customWidth="1"/>
    <col min="9263" max="9263" width="0" style="56" hidden="1" customWidth="1"/>
    <col min="9264" max="9264" width="9.5703125" style="56" customWidth="1"/>
    <col min="9265" max="9265" width="6.7109375" style="56" customWidth="1"/>
    <col min="9266" max="9278" width="0" style="56" hidden="1" customWidth="1"/>
    <col min="9279" max="9279" width="4.28515625" style="56" customWidth="1"/>
    <col min="9280" max="9472" width="0.85546875" style="56"/>
    <col min="9473" max="9473" width="1.5703125" style="56" customWidth="1"/>
    <col min="9474" max="9474" width="0.85546875" style="56"/>
    <col min="9475" max="9475" width="0.42578125" style="56" customWidth="1"/>
    <col min="9476" max="9477" width="0" style="56" hidden="1" customWidth="1"/>
    <col min="9478" max="9484" width="0.85546875" style="56"/>
    <col min="9485" max="9485" width="2.140625" style="56" customWidth="1"/>
    <col min="9486" max="9486" width="0.85546875" style="56"/>
    <col min="9487" max="9487" width="34.7109375" style="56" customWidth="1"/>
    <col min="9488" max="9509" width="0.85546875" style="56"/>
    <col min="9510" max="9510" width="8.28515625" style="56" customWidth="1"/>
    <col min="9511" max="9511" width="0.85546875" style="56"/>
    <col min="9512" max="9512" width="17.7109375" style="56" customWidth="1"/>
    <col min="9513" max="9517" width="0.85546875" style="56"/>
    <col min="9518" max="9518" width="13.5703125" style="56" customWidth="1"/>
    <col min="9519" max="9519" width="0" style="56" hidden="1" customWidth="1"/>
    <col min="9520" max="9520" width="9.5703125" style="56" customWidth="1"/>
    <col min="9521" max="9521" width="6.7109375" style="56" customWidth="1"/>
    <col min="9522" max="9534" width="0" style="56" hidden="1" customWidth="1"/>
    <col min="9535" max="9535" width="4.28515625" style="56" customWidth="1"/>
    <col min="9536" max="9728" width="0.85546875" style="56"/>
    <col min="9729" max="9729" width="1.5703125" style="56" customWidth="1"/>
    <col min="9730" max="9730" width="0.85546875" style="56"/>
    <col min="9731" max="9731" width="0.42578125" style="56" customWidth="1"/>
    <col min="9732" max="9733" width="0" style="56" hidden="1" customWidth="1"/>
    <col min="9734" max="9740" width="0.85546875" style="56"/>
    <col min="9741" max="9741" width="2.140625" style="56" customWidth="1"/>
    <col min="9742" max="9742" width="0.85546875" style="56"/>
    <col min="9743" max="9743" width="34.7109375" style="56" customWidth="1"/>
    <col min="9744" max="9765" width="0.85546875" style="56"/>
    <col min="9766" max="9766" width="8.28515625" style="56" customWidth="1"/>
    <col min="9767" max="9767" width="0.85546875" style="56"/>
    <col min="9768" max="9768" width="17.7109375" style="56" customWidth="1"/>
    <col min="9769" max="9773" width="0.85546875" style="56"/>
    <col min="9774" max="9774" width="13.5703125" style="56" customWidth="1"/>
    <col min="9775" max="9775" width="0" style="56" hidden="1" customWidth="1"/>
    <col min="9776" max="9776" width="9.5703125" style="56" customWidth="1"/>
    <col min="9777" max="9777" width="6.7109375" style="56" customWidth="1"/>
    <col min="9778" max="9790" width="0" style="56" hidden="1" customWidth="1"/>
    <col min="9791" max="9791" width="4.28515625" style="56" customWidth="1"/>
    <col min="9792" max="9984" width="0.85546875" style="56"/>
    <col min="9985" max="9985" width="1.5703125" style="56" customWidth="1"/>
    <col min="9986" max="9986" width="0.85546875" style="56"/>
    <col min="9987" max="9987" width="0.42578125" style="56" customWidth="1"/>
    <col min="9988" max="9989" width="0" style="56" hidden="1" customWidth="1"/>
    <col min="9990" max="9996" width="0.85546875" style="56"/>
    <col min="9997" max="9997" width="2.140625" style="56" customWidth="1"/>
    <col min="9998" max="9998" width="0.85546875" style="56"/>
    <col min="9999" max="9999" width="34.7109375" style="56" customWidth="1"/>
    <col min="10000" max="10021" width="0.85546875" style="56"/>
    <col min="10022" max="10022" width="8.28515625" style="56" customWidth="1"/>
    <col min="10023" max="10023" width="0.85546875" style="56"/>
    <col min="10024" max="10024" width="17.7109375" style="56" customWidth="1"/>
    <col min="10025" max="10029" width="0.85546875" style="56"/>
    <col min="10030" max="10030" width="13.5703125" style="56" customWidth="1"/>
    <col min="10031" max="10031" width="0" style="56" hidden="1" customWidth="1"/>
    <col min="10032" max="10032" width="9.5703125" style="56" customWidth="1"/>
    <col min="10033" max="10033" width="6.7109375" style="56" customWidth="1"/>
    <col min="10034" max="10046" width="0" style="56" hidden="1" customWidth="1"/>
    <col min="10047" max="10047" width="4.28515625" style="56" customWidth="1"/>
    <col min="10048" max="10240" width="0.85546875" style="56"/>
    <col min="10241" max="10241" width="1.5703125" style="56" customWidth="1"/>
    <col min="10242" max="10242" width="0.85546875" style="56"/>
    <col min="10243" max="10243" width="0.42578125" style="56" customWidth="1"/>
    <col min="10244" max="10245" width="0" style="56" hidden="1" customWidth="1"/>
    <col min="10246" max="10252" width="0.85546875" style="56"/>
    <col min="10253" max="10253" width="2.140625" style="56" customWidth="1"/>
    <col min="10254" max="10254" width="0.85546875" style="56"/>
    <col min="10255" max="10255" width="34.7109375" style="56" customWidth="1"/>
    <col min="10256" max="10277" width="0.85546875" style="56"/>
    <col min="10278" max="10278" width="8.28515625" style="56" customWidth="1"/>
    <col min="10279" max="10279" width="0.85546875" style="56"/>
    <col min="10280" max="10280" width="17.7109375" style="56" customWidth="1"/>
    <col min="10281" max="10285" width="0.85546875" style="56"/>
    <col min="10286" max="10286" width="13.5703125" style="56" customWidth="1"/>
    <col min="10287" max="10287" width="0" style="56" hidden="1" customWidth="1"/>
    <col min="10288" max="10288" width="9.5703125" style="56" customWidth="1"/>
    <col min="10289" max="10289" width="6.7109375" style="56" customWidth="1"/>
    <col min="10290" max="10302" width="0" style="56" hidden="1" customWidth="1"/>
    <col min="10303" max="10303" width="4.28515625" style="56" customWidth="1"/>
    <col min="10304" max="10496" width="0.85546875" style="56"/>
    <col min="10497" max="10497" width="1.5703125" style="56" customWidth="1"/>
    <col min="10498" max="10498" width="0.85546875" style="56"/>
    <col min="10499" max="10499" width="0.42578125" style="56" customWidth="1"/>
    <col min="10500" max="10501" width="0" style="56" hidden="1" customWidth="1"/>
    <col min="10502" max="10508" width="0.85546875" style="56"/>
    <col min="10509" max="10509" width="2.140625" style="56" customWidth="1"/>
    <col min="10510" max="10510" width="0.85546875" style="56"/>
    <col min="10511" max="10511" width="34.7109375" style="56" customWidth="1"/>
    <col min="10512" max="10533" width="0.85546875" style="56"/>
    <col min="10534" max="10534" width="8.28515625" style="56" customWidth="1"/>
    <col min="10535" max="10535" width="0.85546875" style="56"/>
    <col min="10536" max="10536" width="17.7109375" style="56" customWidth="1"/>
    <col min="10537" max="10541" width="0.85546875" style="56"/>
    <col min="10542" max="10542" width="13.5703125" style="56" customWidth="1"/>
    <col min="10543" max="10543" width="0" style="56" hidden="1" customWidth="1"/>
    <col min="10544" max="10544" width="9.5703125" style="56" customWidth="1"/>
    <col min="10545" max="10545" width="6.7109375" style="56" customWidth="1"/>
    <col min="10546" max="10558" width="0" style="56" hidden="1" customWidth="1"/>
    <col min="10559" max="10559" width="4.28515625" style="56" customWidth="1"/>
    <col min="10560" max="10752" width="0.85546875" style="56"/>
    <col min="10753" max="10753" width="1.5703125" style="56" customWidth="1"/>
    <col min="10754" max="10754" width="0.85546875" style="56"/>
    <col min="10755" max="10755" width="0.42578125" style="56" customWidth="1"/>
    <col min="10756" max="10757" width="0" style="56" hidden="1" customWidth="1"/>
    <col min="10758" max="10764" width="0.85546875" style="56"/>
    <col min="10765" max="10765" width="2.140625" style="56" customWidth="1"/>
    <col min="10766" max="10766" width="0.85546875" style="56"/>
    <col min="10767" max="10767" width="34.7109375" style="56" customWidth="1"/>
    <col min="10768" max="10789" width="0.85546875" style="56"/>
    <col min="10790" max="10790" width="8.28515625" style="56" customWidth="1"/>
    <col min="10791" max="10791" width="0.85546875" style="56"/>
    <col min="10792" max="10792" width="17.7109375" style="56" customWidth="1"/>
    <col min="10793" max="10797" width="0.85546875" style="56"/>
    <col min="10798" max="10798" width="13.5703125" style="56" customWidth="1"/>
    <col min="10799" max="10799" width="0" style="56" hidden="1" customWidth="1"/>
    <col min="10800" max="10800" width="9.5703125" style="56" customWidth="1"/>
    <col min="10801" max="10801" width="6.7109375" style="56" customWidth="1"/>
    <col min="10802" max="10814" width="0" style="56" hidden="1" customWidth="1"/>
    <col min="10815" max="10815" width="4.28515625" style="56" customWidth="1"/>
    <col min="10816" max="11008" width="0.85546875" style="56"/>
    <col min="11009" max="11009" width="1.5703125" style="56" customWidth="1"/>
    <col min="11010" max="11010" width="0.85546875" style="56"/>
    <col min="11011" max="11011" width="0.42578125" style="56" customWidth="1"/>
    <col min="11012" max="11013" width="0" style="56" hidden="1" customWidth="1"/>
    <col min="11014" max="11020" width="0.85546875" style="56"/>
    <col min="11021" max="11021" width="2.140625" style="56" customWidth="1"/>
    <col min="11022" max="11022" width="0.85546875" style="56"/>
    <col min="11023" max="11023" width="34.7109375" style="56" customWidth="1"/>
    <col min="11024" max="11045" width="0.85546875" style="56"/>
    <col min="11046" max="11046" width="8.28515625" style="56" customWidth="1"/>
    <col min="11047" max="11047" width="0.85546875" style="56"/>
    <col min="11048" max="11048" width="17.7109375" style="56" customWidth="1"/>
    <col min="11049" max="11053" width="0.85546875" style="56"/>
    <col min="11054" max="11054" width="13.5703125" style="56" customWidth="1"/>
    <col min="11055" max="11055" width="0" style="56" hidden="1" customWidth="1"/>
    <col min="11056" max="11056" width="9.5703125" style="56" customWidth="1"/>
    <col min="11057" max="11057" width="6.7109375" style="56" customWidth="1"/>
    <col min="11058" max="11070" width="0" style="56" hidden="1" customWidth="1"/>
    <col min="11071" max="11071" width="4.28515625" style="56" customWidth="1"/>
    <col min="11072" max="11264" width="0.85546875" style="56"/>
    <col min="11265" max="11265" width="1.5703125" style="56" customWidth="1"/>
    <col min="11266" max="11266" width="0.85546875" style="56"/>
    <col min="11267" max="11267" width="0.42578125" style="56" customWidth="1"/>
    <col min="11268" max="11269" width="0" style="56" hidden="1" customWidth="1"/>
    <col min="11270" max="11276" width="0.85546875" style="56"/>
    <col min="11277" max="11277" width="2.140625" style="56" customWidth="1"/>
    <col min="11278" max="11278" width="0.85546875" style="56"/>
    <col min="11279" max="11279" width="34.7109375" style="56" customWidth="1"/>
    <col min="11280" max="11301" width="0.85546875" style="56"/>
    <col min="11302" max="11302" width="8.28515625" style="56" customWidth="1"/>
    <col min="11303" max="11303" width="0.85546875" style="56"/>
    <col min="11304" max="11304" width="17.7109375" style="56" customWidth="1"/>
    <col min="11305" max="11309" width="0.85546875" style="56"/>
    <col min="11310" max="11310" width="13.5703125" style="56" customWidth="1"/>
    <col min="11311" max="11311" width="0" style="56" hidden="1" customWidth="1"/>
    <col min="11312" max="11312" width="9.5703125" style="56" customWidth="1"/>
    <col min="11313" max="11313" width="6.7109375" style="56" customWidth="1"/>
    <col min="11314" max="11326" width="0" style="56" hidden="1" customWidth="1"/>
    <col min="11327" max="11327" width="4.28515625" style="56" customWidth="1"/>
    <col min="11328" max="11520" width="0.85546875" style="56"/>
    <col min="11521" max="11521" width="1.5703125" style="56" customWidth="1"/>
    <col min="11522" max="11522" width="0.85546875" style="56"/>
    <col min="11523" max="11523" width="0.42578125" style="56" customWidth="1"/>
    <col min="11524" max="11525" width="0" style="56" hidden="1" customWidth="1"/>
    <col min="11526" max="11532" width="0.85546875" style="56"/>
    <col min="11533" max="11533" width="2.140625" style="56" customWidth="1"/>
    <col min="11534" max="11534" width="0.85546875" style="56"/>
    <col min="11535" max="11535" width="34.7109375" style="56" customWidth="1"/>
    <col min="11536" max="11557" width="0.85546875" style="56"/>
    <col min="11558" max="11558" width="8.28515625" style="56" customWidth="1"/>
    <col min="11559" max="11559" width="0.85546875" style="56"/>
    <col min="11560" max="11560" width="17.7109375" style="56" customWidth="1"/>
    <col min="11561" max="11565" width="0.85546875" style="56"/>
    <col min="11566" max="11566" width="13.5703125" style="56" customWidth="1"/>
    <col min="11567" max="11567" width="0" style="56" hidden="1" customWidth="1"/>
    <col min="11568" max="11568" width="9.5703125" style="56" customWidth="1"/>
    <col min="11569" max="11569" width="6.7109375" style="56" customWidth="1"/>
    <col min="11570" max="11582" width="0" style="56" hidden="1" customWidth="1"/>
    <col min="11583" max="11583" width="4.28515625" style="56" customWidth="1"/>
    <col min="11584" max="11776" width="0.85546875" style="56"/>
    <col min="11777" max="11777" width="1.5703125" style="56" customWidth="1"/>
    <col min="11778" max="11778" width="0.85546875" style="56"/>
    <col min="11779" max="11779" width="0.42578125" style="56" customWidth="1"/>
    <col min="11780" max="11781" width="0" style="56" hidden="1" customWidth="1"/>
    <col min="11782" max="11788" width="0.85546875" style="56"/>
    <col min="11789" max="11789" width="2.140625" style="56" customWidth="1"/>
    <col min="11790" max="11790" width="0.85546875" style="56"/>
    <col min="11791" max="11791" width="34.7109375" style="56" customWidth="1"/>
    <col min="11792" max="11813" width="0.85546875" style="56"/>
    <col min="11814" max="11814" width="8.28515625" style="56" customWidth="1"/>
    <col min="11815" max="11815" width="0.85546875" style="56"/>
    <col min="11816" max="11816" width="17.7109375" style="56" customWidth="1"/>
    <col min="11817" max="11821" width="0.85546875" style="56"/>
    <col min="11822" max="11822" width="13.5703125" style="56" customWidth="1"/>
    <col min="11823" max="11823" width="0" style="56" hidden="1" customWidth="1"/>
    <col min="11824" max="11824" width="9.5703125" style="56" customWidth="1"/>
    <col min="11825" max="11825" width="6.7109375" style="56" customWidth="1"/>
    <col min="11826" max="11838" width="0" style="56" hidden="1" customWidth="1"/>
    <col min="11839" max="11839" width="4.28515625" style="56" customWidth="1"/>
    <col min="11840" max="12032" width="0.85546875" style="56"/>
    <col min="12033" max="12033" width="1.5703125" style="56" customWidth="1"/>
    <col min="12034" max="12034" width="0.85546875" style="56"/>
    <col min="12035" max="12035" width="0.42578125" style="56" customWidth="1"/>
    <col min="12036" max="12037" width="0" style="56" hidden="1" customWidth="1"/>
    <col min="12038" max="12044" width="0.85546875" style="56"/>
    <col min="12045" max="12045" width="2.140625" style="56" customWidth="1"/>
    <col min="12046" max="12046" width="0.85546875" style="56"/>
    <col min="12047" max="12047" width="34.7109375" style="56" customWidth="1"/>
    <col min="12048" max="12069" width="0.85546875" style="56"/>
    <col min="12070" max="12070" width="8.28515625" style="56" customWidth="1"/>
    <col min="12071" max="12071" width="0.85546875" style="56"/>
    <col min="12072" max="12072" width="17.7109375" style="56" customWidth="1"/>
    <col min="12073" max="12077" width="0.85546875" style="56"/>
    <col min="12078" max="12078" width="13.5703125" style="56" customWidth="1"/>
    <col min="12079" max="12079" width="0" style="56" hidden="1" customWidth="1"/>
    <col min="12080" max="12080" width="9.5703125" style="56" customWidth="1"/>
    <col min="12081" max="12081" width="6.7109375" style="56" customWidth="1"/>
    <col min="12082" max="12094" width="0" style="56" hidden="1" customWidth="1"/>
    <col min="12095" max="12095" width="4.28515625" style="56" customWidth="1"/>
    <col min="12096" max="12288" width="0.85546875" style="56"/>
    <col min="12289" max="12289" width="1.5703125" style="56" customWidth="1"/>
    <col min="12290" max="12290" width="0.85546875" style="56"/>
    <col min="12291" max="12291" width="0.42578125" style="56" customWidth="1"/>
    <col min="12292" max="12293" width="0" style="56" hidden="1" customWidth="1"/>
    <col min="12294" max="12300" width="0.85546875" style="56"/>
    <col min="12301" max="12301" width="2.140625" style="56" customWidth="1"/>
    <col min="12302" max="12302" width="0.85546875" style="56"/>
    <col min="12303" max="12303" width="34.7109375" style="56" customWidth="1"/>
    <col min="12304" max="12325" width="0.85546875" style="56"/>
    <col min="12326" max="12326" width="8.28515625" style="56" customWidth="1"/>
    <col min="12327" max="12327" width="0.85546875" style="56"/>
    <col min="12328" max="12328" width="17.7109375" style="56" customWidth="1"/>
    <col min="12329" max="12333" width="0.85546875" style="56"/>
    <col min="12334" max="12334" width="13.5703125" style="56" customWidth="1"/>
    <col min="12335" max="12335" width="0" style="56" hidden="1" customWidth="1"/>
    <col min="12336" max="12336" width="9.5703125" style="56" customWidth="1"/>
    <col min="12337" max="12337" width="6.7109375" style="56" customWidth="1"/>
    <col min="12338" max="12350" width="0" style="56" hidden="1" customWidth="1"/>
    <col min="12351" max="12351" width="4.28515625" style="56" customWidth="1"/>
    <col min="12352" max="12544" width="0.85546875" style="56"/>
    <col min="12545" max="12545" width="1.5703125" style="56" customWidth="1"/>
    <col min="12546" max="12546" width="0.85546875" style="56"/>
    <col min="12547" max="12547" width="0.42578125" style="56" customWidth="1"/>
    <col min="12548" max="12549" width="0" style="56" hidden="1" customWidth="1"/>
    <col min="12550" max="12556" width="0.85546875" style="56"/>
    <col min="12557" max="12557" width="2.140625" style="56" customWidth="1"/>
    <col min="12558" max="12558" width="0.85546875" style="56"/>
    <col min="12559" max="12559" width="34.7109375" style="56" customWidth="1"/>
    <col min="12560" max="12581" width="0.85546875" style="56"/>
    <col min="12582" max="12582" width="8.28515625" style="56" customWidth="1"/>
    <col min="12583" max="12583" width="0.85546875" style="56"/>
    <col min="12584" max="12584" width="17.7109375" style="56" customWidth="1"/>
    <col min="12585" max="12589" width="0.85546875" style="56"/>
    <col min="12590" max="12590" width="13.5703125" style="56" customWidth="1"/>
    <col min="12591" max="12591" width="0" style="56" hidden="1" customWidth="1"/>
    <col min="12592" max="12592" width="9.5703125" style="56" customWidth="1"/>
    <col min="12593" max="12593" width="6.7109375" style="56" customWidth="1"/>
    <col min="12594" max="12606" width="0" style="56" hidden="1" customWidth="1"/>
    <col min="12607" max="12607" width="4.28515625" style="56" customWidth="1"/>
    <col min="12608" max="12800" width="0.85546875" style="56"/>
    <col min="12801" max="12801" width="1.5703125" style="56" customWidth="1"/>
    <col min="12802" max="12802" width="0.85546875" style="56"/>
    <col min="12803" max="12803" width="0.42578125" style="56" customWidth="1"/>
    <col min="12804" max="12805" width="0" style="56" hidden="1" customWidth="1"/>
    <col min="12806" max="12812" width="0.85546875" style="56"/>
    <col min="12813" max="12813" width="2.140625" style="56" customWidth="1"/>
    <col min="12814" max="12814" width="0.85546875" style="56"/>
    <col min="12815" max="12815" width="34.7109375" style="56" customWidth="1"/>
    <col min="12816" max="12837" width="0.85546875" style="56"/>
    <col min="12838" max="12838" width="8.28515625" style="56" customWidth="1"/>
    <col min="12839" max="12839" width="0.85546875" style="56"/>
    <col min="12840" max="12840" width="17.7109375" style="56" customWidth="1"/>
    <col min="12841" max="12845" width="0.85546875" style="56"/>
    <col min="12846" max="12846" width="13.5703125" style="56" customWidth="1"/>
    <col min="12847" max="12847" width="0" style="56" hidden="1" customWidth="1"/>
    <col min="12848" max="12848" width="9.5703125" style="56" customWidth="1"/>
    <col min="12849" max="12849" width="6.7109375" style="56" customWidth="1"/>
    <col min="12850" max="12862" width="0" style="56" hidden="1" customWidth="1"/>
    <col min="12863" max="12863" width="4.28515625" style="56" customWidth="1"/>
    <col min="12864" max="13056" width="0.85546875" style="56"/>
    <col min="13057" max="13057" width="1.5703125" style="56" customWidth="1"/>
    <col min="13058" max="13058" width="0.85546875" style="56"/>
    <col min="13059" max="13059" width="0.42578125" style="56" customWidth="1"/>
    <col min="13060" max="13061" width="0" style="56" hidden="1" customWidth="1"/>
    <col min="13062" max="13068" width="0.85546875" style="56"/>
    <col min="13069" max="13069" width="2.140625" style="56" customWidth="1"/>
    <col min="13070" max="13070" width="0.85546875" style="56"/>
    <col min="13071" max="13071" width="34.7109375" style="56" customWidth="1"/>
    <col min="13072" max="13093" width="0.85546875" style="56"/>
    <col min="13094" max="13094" width="8.28515625" style="56" customWidth="1"/>
    <col min="13095" max="13095" width="0.85546875" style="56"/>
    <col min="13096" max="13096" width="17.7109375" style="56" customWidth="1"/>
    <col min="13097" max="13101" width="0.85546875" style="56"/>
    <col min="13102" max="13102" width="13.5703125" style="56" customWidth="1"/>
    <col min="13103" max="13103" width="0" style="56" hidden="1" customWidth="1"/>
    <col min="13104" max="13104" width="9.5703125" style="56" customWidth="1"/>
    <col min="13105" max="13105" width="6.7109375" style="56" customWidth="1"/>
    <col min="13106" max="13118" width="0" style="56" hidden="1" customWidth="1"/>
    <col min="13119" max="13119" width="4.28515625" style="56" customWidth="1"/>
    <col min="13120" max="13312" width="0.85546875" style="56"/>
    <col min="13313" max="13313" width="1.5703125" style="56" customWidth="1"/>
    <col min="13314" max="13314" width="0.85546875" style="56"/>
    <col min="13315" max="13315" width="0.42578125" style="56" customWidth="1"/>
    <col min="13316" max="13317" width="0" style="56" hidden="1" customWidth="1"/>
    <col min="13318" max="13324" width="0.85546875" style="56"/>
    <col min="13325" max="13325" width="2.140625" style="56" customWidth="1"/>
    <col min="13326" max="13326" width="0.85546875" style="56"/>
    <col min="13327" max="13327" width="34.7109375" style="56" customWidth="1"/>
    <col min="13328" max="13349" width="0.85546875" style="56"/>
    <col min="13350" max="13350" width="8.28515625" style="56" customWidth="1"/>
    <col min="13351" max="13351" width="0.85546875" style="56"/>
    <col min="13352" max="13352" width="17.7109375" style="56" customWidth="1"/>
    <col min="13353" max="13357" width="0.85546875" style="56"/>
    <col min="13358" max="13358" width="13.5703125" style="56" customWidth="1"/>
    <col min="13359" max="13359" width="0" style="56" hidden="1" customWidth="1"/>
    <col min="13360" max="13360" width="9.5703125" style="56" customWidth="1"/>
    <col min="13361" max="13361" width="6.7109375" style="56" customWidth="1"/>
    <col min="13362" max="13374" width="0" style="56" hidden="1" customWidth="1"/>
    <col min="13375" max="13375" width="4.28515625" style="56" customWidth="1"/>
    <col min="13376" max="13568" width="0.85546875" style="56"/>
    <col min="13569" max="13569" width="1.5703125" style="56" customWidth="1"/>
    <col min="13570" max="13570" width="0.85546875" style="56"/>
    <col min="13571" max="13571" width="0.42578125" style="56" customWidth="1"/>
    <col min="13572" max="13573" width="0" style="56" hidden="1" customWidth="1"/>
    <col min="13574" max="13580" width="0.85546875" style="56"/>
    <col min="13581" max="13581" width="2.140625" style="56" customWidth="1"/>
    <col min="13582" max="13582" width="0.85546875" style="56"/>
    <col min="13583" max="13583" width="34.7109375" style="56" customWidth="1"/>
    <col min="13584" max="13605" width="0.85546875" style="56"/>
    <col min="13606" max="13606" width="8.28515625" style="56" customWidth="1"/>
    <col min="13607" max="13607" width="0.85546875" style="56"/>
    <col min="13608" max="13608" width="17.7109375" style="56" customWidth="1"/>
    <col min="13609" max="13613" width="0.85546875" style="56"/>
    <col min="13614" max="13614" width="13.5703125" style="56" customWidth="1"/>
    <col min="13615" max="13615" width="0" style="56" hidden="1" customWidth="1"/>
    <col min="13616" max="13616" width="9.5703125" style="56" customWidth="1"/>
    <col min="13617" max="13617" width="6.7109375" style="56" customWidth="1"/>
    <col min="13618" max="13630" width="0" style="56" hidden="1" customWidth="1"/>
    <col min="13631" max="13631" width="4.28515625" style="56" customWidth="1"/>
    <col min="13632" max="13824" width="0.85546875" style="56"/>
    <col min="13825" max="13825" width="1.5703125" style="56" customWidth="1"/>
    <col min="13826" max="13826" width="0.85546875" style="56"/>
    <col min="13827" max="13827" width="0.42578125" style="56" customWidth="1"/>
    <col min="13828" max="13829" width="0" style="56" hidden="1" customWidth="1"/>
    <col min="13830" max="13836" width="0.85546875" style="56"/>
    <col min="13837" max="13837" width="2.140625" style="56" customWidth="1"/>
    <col min="13838" max="13838" width="0.85546875" style="56"/>
    <col min="13839" max="13839" width="34.7109375" style="56" customWidth="1"/>
    <col min="13840" max="13861" width="0.85546875" style="56"/>
    <col min="13862" max="13862" width="8.28515625" style="56" customWidth="1"/>
    <col min="13863" max="13863" width="0.85546875" style="56"/>
    <col min="13864" max="13864" width="17.7109375" style="56" customWidth="1"/>
    <col min="13865" max="13869" width="0.85546875" style="56"/>
    <col min="13870" max="13870" width="13.5703125" style="56" customWidth="1"/>
    <col min="13871" max="13871" width="0" style="56" hidden="1" customWidth="1"/>
    <col min="13872" max="13872" width="9.5703125" style="56" customWidth="1"/>
    <col min="13873" max="13873" width="6.7109375" style="56" customWidth="1"/>
    <col min="13874" max="13886" width="0" style="56" hidden="1" customWidth="1"/>
    <col min="13887" max="13887" width="4.28515625" style="56" customWidth="1"/>
    <col min="13888" max="14080" width="0.85546875" style="56"/>
    <col min="14081" max="14081" width="1.5703125" style="56" customWidth="1"/>
    <col min="14082" max="14082" width="0.85546875" style="56"/>
    <col min="14083" max="14083" width="0.42578125" style="56" customWidth="1"/>
    <col min="14084" max="14085" width="0" style="56" hidden="1" customWidth="1"/>
    <col min="14086" max="14092" width="0.85546875" style="56"/>
    <col min="14093" max="14093" width="2.140625" style="56" customWidth="1"/>
    <col min="14094" max="14094" width="0.85546875" style="56"/>
    <col min="14095" max="14095" width="34.7109375" style="56" customWidth="1"/>
    <col min="14096" max="14117" width="0.85546875" style="56"/>
    <col min="14118" max="14118" width="8.28515625" style="56" customWidth="1"/>
    <col min="14119" max="14119" width="0.85546875" style="56"/>
    <col min="14120" max="14120" width="17.7109375" style="56" customWidth="1"/>
    <col min="14121" max="14125" width="0.85546875" style="56"/>
    <col min="14126" max="14126" width="13.5703125" style="56" customWidth="1"/>
    <col min="14127" max="14127" width="0" style="56" hidden="1" customWidth="1"/>
    <col min="14128" max="14128" width="9.5703125" style="56" customWidth="1"/>
    <col min="14129" max="14129" width="6.7109375" style="56" customWidth="1"/>
    <col min="14130" max="14142" width="0" style="56" hidden="1" customWidth="1"/>
    <col min="14143" max="14143" width="4.28515625" style="56" customWidth="1"/>
    <col min="14144" max="14336" width="0.85546875" style="56"/>
    <col min="14337" max="14337" width="1.5703125" style="56" customWidth="1"/>
    <col min="14338" max="14338" width="0.85546875" style="56"/>
    <col min="14339" max="14339" width="0.42578125" style="56" customWidth="1"/>
    <col min="14340" max="14341" width="0" style="56" hidden="1" customWidth="1"/>
    <col min="14342" max="14348" width="0.85546875" style="56"/>
    <col min="14349" max="14349" width="2.140625" style="56" customWidth="1"/>
    <col min="14350" max="14350" width="0.85546875" style="56"/>
    <col min="14351" max="14351" width="34.7109375" style="56" customWidth="1"/>
    <col min="14352" max="14373" width="0.85546875" style="56"/>
    <col min="14374" max="14374" width="8.28515625" style="56" customWidth="1"/>
    <col min="14375" max="14375" width="0.85546875" style="56"/>
    <col min="14376" max="14376" width="17.7109375" style="56" customWidth="1"/>
    <col min="14377" max="14381" width="0.85546875" style="56"/>
    <col min="14382" max="14382" width="13.5703125" style="56" customWidth="1"/>
    <col min="14383" max="14383" width="0" style="56" hidden="1" customWidth="1"/>
    <col min="14384" max="14384" width="9.5703125" style="56" customWidth="1"/>
    <col min="14385" max="14385" width="6.7109375" style="56" customWidth="1"/>
    <col min="14386" max="14398" width="0" style="56" hidden="1" customWidth="1"/>
    <col min="14399" max="14399" width="4.28515625" style="56" customWidth="1"/>
    <col min="14400" max="14592" width="0.85546875" style="56"/>
    <col min="14593" max="14593" width="1.5703125" style="56" customWidth="1"/>
    <col min="14594" max="14594" width="0.85546875" style="56"/>
    <col min="14595" max="14595" width="0.42578125" style="56" customWidth="1"/>
    <col min="14596" max="14597" width="0" style="56" hidden="1" customWidth="1"/>
    <col min="14598" max="14604" width="0.85546875" style="56"/>
    <col min="14605" max="14605" width="2.140625" style="56" customWidth="1"/>
    <col min="14606" max="14606" width="0.85546875" style="56"/>
    <col min="14607" max="14607" width="34.7109375" style="56" customWidth="1"/>
    <col min="14608" max="14629" width="0.85546875" style="56"/>
    <col min="14630" max="14630" width="8.28515625" style="56" customWidth="1"/>
    <col min="14631" max="14631" width="0.85546875" style="56"/>
    <col min="14632" max="14632" width="17.7109375" style="56" customWidth="1"/>
    <col min="14633" max="14637" width="0.85546875" style="56"/>
    <col min="14638" max="14638" width="13.5703125" style="56" customWidth="1"/>
    <col min="14639" max="14639" width="0" style="56" hidden="1" customWidth="1"/>
    <col min="14640" max="14640" width="9.5703125" style="56" customWidth="1"/>
    <col min="14641" max="14641" width="6.7109375" style="56" customWidth="1"/>
    <col min="14642" max="14654" width="0" style="56" hidden="1" customWidth="1"/>
    <col min="14655" max="14655" width="4.28515625" style="56" customWidth="1"/>
    <col min="14656" max="14848" width="0.85546875" style="56"/>
    <col min="14849" max="14849" width="1.5703125" style="56" customWidth="1"/>
    <col min="14850" max="14850" width="0.85546875" style="56"/>
    <col min="14851" max="14851" width="0.42578125" style="56" customWidth="1"/>
    <col min="14852" max="14853" width="0" style="56" hidden="1" customWidth="1"/>
    <col min="14854" max="14860" width="0.85546875" style="56"/>
    <col min="14861" max="14861" width="2.140625" style="56" customWidth="1"/>
    <col min="14862" max="14862" width="0.85546875" style="56"/>
    <col min="14863" max="14863" width="34.7109375" style="56" customWidth="1"/>
    <col min="14864" max="14885" width="0.85546875" style="56"/>
    <col min="14886" max="14886" width="8.28515625" style="56" customWidth="1"/>
    <col min="14887" max="14887" width="0.85546875" style="56"/>
    <col min="14888" max="14888" width="17.7109375" style="56" customWidth="1"/>
    <col min="14889" max="14893" width="0.85546875" style="56"/>
    <col min="14894" max="14894" width="13.5703125" style="56" customWidth="1"/>
    <col min="14895" max="14895" width="0" style="56" hidden="1" customWidth="1"/>
    <col min="14896" max="14896" width="9.5703125" style="56" customWidth="1"/>
    <col min="14897" max="14897" width="6.7109375" style="56" customWidth="1"/>
    <col min="14898" max="14910" width="0" style="56" hidden="1" customWidth="1"/>
    <col min="14911" max="14911" width="4.28515625" style="56" customWidth="1"/>
    <col min="14912" max="15104" width="0.85546875" style="56"/>
    <col min="15105" max="15105" width="1.5703125" style="56" customWidth="1"/>
    <col min="15106" max="15106" width="0.85546875" style="56"/>
    <col min="15107" max="15107" width="0.42578125" style="56" customWidth="1"/>
    <col min="15108" max="15109" width="0" style="56" hidden="1" customWidth="1"/>
    <col min="15110" max="15116" width="0.85546875" style="56"/>
    <col min="15117" max="15117" width="2.140625" style="56" customWidth="1"/>
    <col min="15118" max="15118" width="0.85546875" style="56"/>
    <col min="15119" max="15119" width="34.7109375" style="56" customWidth="1"/>
    <col min="15120" max="15141" width="0.85546875" style="56"/>
    <col min="15142" max="15142" width="8.28515625" style="56" customWidth="1"/>
    <col min="15143" max="15143" width="0.85546875" style="56"/>
    <col min="15144" max="15144" width="17.7109375" style="56" customWidth="1"/>
    <col min="15145" max="15149" width="0.85546875" style="56"/>
    <col min="15150" max="15150" width="13.5703125" style="56" customWidth="1"/>
    <col min="15151" max="15151" width="0" style="56" hidden="1" customWidth="1"/>
    <col min="15152" max="15152" width="9.5703125" style="56" customWidth="1"/>
    <col min="15153" max="15153" width="6.7109375" style="56" customWidth="1"/>
    <col min="15154" max="15166" width="0" style="56" hidden="1" customWidth="1"/>
    <col min="15167" max="15167" width="4.28515625" style="56" customWidth="1"/>
    <col min="15168" max="15360" width="0.85546875" style="56"/>
    <col min="15361" max="15361" width="1.5703125" style="56" customWidth="1"/>
    <col min="15362" max="15362" width="0.85546875" style="56"/>
    <col min="15363" max="15363" width="0.42578125" style="56" customWidth="1"/>
    <col min="15364" max="15365" width="0" style="56" hidden="1" customWidth="1"/>
    <col min="15366" max="15372" width="0.85546875" style="56"/>
    <col min="15373" max="15373" width="2.140625" style="56" customWidth="1"/>
    <col min="15374" max="15374" width="0.85546875" style="56"/>
    <col min="15375" max="15375" width="34.7109375" style="56" customWidth="1"/>
    <col min="15376" max="15397" width="0.85546875" style="56"/>
    <col min="15398" max="15398" width="8.28515625" style="56" customWidth="1"/>
    <col min="15399" max="15399" width="0.85546875" style="56"/>
    <col min="15400" max="15400" width="17.7109375" style="56" customWidth="1"/>
    <col min="15401" max="15405" width="0.85546875" style="56"/>
    <col min="15406" max="15406" width="13.5703125" style="56" customWidth="1"/>
    <col min="15407" max="15407" width="0" style="56" hidden="1" customWidth="1"/>
    <col min="15408" max="15408" width="9.5703125" style="56" customWidth="1"/>
    <col min="15409" max="15409" width="6.7109375" style="56" customWidth="1"/>
    <col min="15410" max="15422" width="0" style="56" hidden="1" customWidth="1"/>
    <col min="15423" max="15423" width="4.28515625" style="56" customWidth="1"/>
    <col min="15424" max="15616" width="0.85546875" style="56"/>
    <col min="15617" max="15617" width="1.5703125" style="56" customWidth="1"/>
    <col min="15618" max="15618" width="0.85546875" style="56"/>
    <col min="15619" max="15619" width="0.42578125" style="56" customWidth="1"/>
    <col min="15620" max="15621" width="0" style="56" hidden="1" customWidth="1"/>
    <col min="15622" max="15628" width="0.85546875" style="56"/>
    <col min="15629" max="15629" width="2.140625" style="56" customWidth="1"/>
    <col min="15630" max="15630" width="0.85546875" style="56"/>
    <col min="15631" max="15631" width="34.7109375" style="56" customWidth="1"/>
    <col min="15632" max="15653" width="0.85546875" style="56"/>
    <col min="15654" max="15654" width="8.28515625" style="56" customWidth="1"/>
    <col min="15655" max="15655" width="0.85546875" style="56"/>
    <col min="15656" max="15656" width="17.7109375" style="56" customWidth="1"/>
    <col min="15657" max="15661" width="0.85546875" style="56"/>
    <col min="15662" max="15662" width="13.5703125" style="56" customWidth="1"/>
    <col min="15663" max="15663" width="0" style="56" hidden="1" customWidth="1"/>
    <col min="15664" max="15664" width="9.5703125" style="56" customWidth="1"/>
    <col min="15665" max="15665" width="6.7109375" style="56" customWidth="1"/>
    <col min="15666" max="15678" width="0" style="56" hidden="1" customWidth="1"/>
    <col min="15679" max="15679" width="4.28515625" style="56" customWidth="1"/>
    <col min="15680" max="15872" width="0.85546875" style="56"/>
    <col min="15873" max="15873" width="1.5703125" style="56" customWidth="1"/>
    <col min="15874" max="15874" width="0.85546875" style="56"/>
    <col min="15875" max="15875" width="0.42578125" style="56" customWidth="1"/>
    <col min="15876" max="15877" width="0" style="56" hidden="1" customWidth="1"/>
    <col min="15878" max="15884" width="0.85546875" style="56"/>
    <col min="15885" max="15885" width="2.140625" style="56" customWidth="1"/>
    <col min="15886" max="15886" width="0.85546875" style="56"/>
    <col min="15887" max="15887" width="34.7109375" style="56" customWidth="1"/>
    <col min="15888" max="15909" width="0.85546875" style="56"/>
    <col min="15910" max="15910" width="8.28515625" style="56" customWidth="1"/>
    <col min="15911" max="15911" width="0.85546875" style="56"/>
    <col min="15912" max="15912" width="17.7109375" style="56" customWidth="1"/>
    <col min="15913" max="15917" width="0.85546875" style="56"/>
    <col min="15918" max="15918" width="13.5703125" style="56" customWidth="1"/>
    <col min="15919" max="15919" width="0" style="56" hidden="1" customWidth="1"/>
    <col min="15920" max="15920" width="9.5703125" style="56" customWidth="1"/>
    <col min="15921" max="15921" width="6.7109375" style="56" customWidth="1"/>
    <col min="15922" max="15934" width="0" style="56" hidden="1" customWidth="1"/>
    <col min="15935" max="15935" width="4.28515625" style="56" customWidth="1"/>
    <col min="15936" max="16128" width="0.85546875" style="56"/>
    <col min="16129" max="16129" width="1.5703125" style="56" customWidth="1"/>
    <col min="16130" max="16130" width="0.85546875" style="56"/>
    <col min="16131" max="16131" width="0.42578125" style="56" customWidth="1"/>
    <col min="16132" max="16133" width="0" style="56" hidden="1" customWidth="1"/>
    <col min="16134" max="16140" width="0.85546875" style="56"/>
    <col min="16141" max="16141" width="2.140625" style="56" customWidth="1"/>
    <col min="16142" max="16142" width="0.85546875" style="56"/>
    <col min="16143" max="16143" width="34.7109375" style="56" customWidth="1"/>
    <col min="16144" max="16165" width="0.85546875" style="56"/>
    <col min="16166" max="16166" width="8.28515625" style="56" customWidth="1"/>
    <col min="16167" max="16167" width="0.85546875" style="56"/>
    <col min="16168" max="16168" width="17.7109375" style="56" customWidth="1"/>
    <col min="16169" max="16173" width="0.85546875" style="56"/>
    <col min="16174" max="16174" width="13.5703125" style="56" customWidth="1"/>
    <col min="16175" max="16175" width="0" style="56" hidden="1" customWidth="1"/>
    <col min="16176" max="16176" width="9.5703125" style="56" customWidth="1"/>
    <col min="16177" max="16177" width="6.7109375" style="56" customWidth="1"/>
    <col min="16178" max="16190" width="0" style="56" hidden="1" customWidth="1"/>
    <col min="16191" max="16191" width="4.28515625" style="56" customWidth="1"/>
    <col min="16192" max="16384" width="0.85546875" style="56"/>
  </cols>
  <sheetData>
    <row r="1" spans="1:63" ht="21" customHeight="1" x14ac:dyDescent="0.2"/>
    <row r="2" spans="1:63" ht="19.5" customHeight="1" x14ac:dyDescent="0.2">
      <c r="AV2" s="391" t="s">
        <v>567</v>
      </c>
      <c r="AW2" s="391"/>
      <c r="AX2" s="391"/>
      <c r="AY2" s="391"/>
      <c r="AZ2" s="391"/>
      <c r="BA2" s="391"/>
      <c r="BB2" s="391"/>
      <c r="BC2" s="391"/>
      <c r="BD2" s="391"/>
      <c r="BE2" s="391"/>
      <c r="BF2" s="391"/>
      <c r="BG2" s="391"/>
      <c r="BH2" s="391"/>
      <c r="BI2" s="391"/>
      <c r="BJ2" s="391"/>
      <c r="BK2" s="391"/>
    </row>
    <row r="3" spans="1:63" ht="9.75" customHeight="1" x14ac:dyDescent="0.2"/>
    <row r="4" spans="1:63" s="62" customFormat="1" ht="15.75" customHeight="1" x14ac:dyDescent="0.25">
      <c r="A4" s="518" t="s">
        <v>608</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row>
    <row r="5" spans="1:63" s="62" customFormat="1" ht="15" x14ac:dyDescent="0.25">
      <c r="A5" s="518"/>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row>
    <row r="6" spans="1:63" ht="10.5" customHeight="1" x14ac:dyDescent="0.2"/>
    <row r="7" spans="1:63" s="107" customFormat="1" ht="27.75" customHeight="1" x14ac:dyDescent="0.2">
      <c r="A7" s="372" t="s">
        <v>353</v>
      </c>
      <c r="B7" s="373"/>
      <c r="C7" s="373"/>
      <c r="D7" s="373"/>
      <c r="E7" s="373"/>
      <c r="F7" s="374"/>
      <c r="G7" s="372" t="s">
        <v>603</v>
      </c>
      <c r="H7" s="373"/>
      <c r="I7" s="373"/>
      <c r="J7" s="373"/>
      <c r="K7" s="373"/>
      <c r="L7" s="373"/>
      <c r="M7" s="373"/>
      <c r="N7" s="373"/>
      <c r="O7" s="374"/>
      <c r="P7" s="372" t="s">
        <v>599</v>
      </c>
      <c r="Q7" s="373"/>
      <c r="R7" s="373"/>
      <c r="S7" s="373"/>
      <c r="T7" s="373"/>
      <c r="U7" s="373"/>
      <c r="V7" s="373"/>
      <c r="W7" s="373"/>
      <c r="X7" s="373"/>
      <c r="Y7" s="373"/>
      <c r="Z7" s="373"/>
      <c r="AA7" s="373"/>
      <c r="AB7" s="373"/>
      <c r="AC7" s="373"/>
      <c r="AD7" s="373"/>
      <c r="AE7" s="373"/>
      <c r="AF7" s="373"/>
      <c r="AG7" s="373"/>
      <c r="AH7" s="373"/>
      <c r="AI7" s="373"/>
      <c r="AJ7" s="373"/>
      <c r="AK7" s="373"/>
      <c r="AL7" s="374"/>
      <c r="AM7" s="372" t="s">
        <v>609</v>
      </c>
      <c r="AN7" s="374"/>
      <c r="AO7" s="372" t="s">
        <v>610</v>
      </c>
      <c r="AP7" s="373"/>
      <c r="AQ7" s="373"/>
      <c r="AR7" s="373"/>
      <c r="AS7" s="373"/>
      <c r="AT7" s="374"/>
      <c r="AU7" s="386" t="s">
        <v>606</v>
      </c>
      <c r="AV7" s="386"/>
      <c r="AW7" s="386"/>
      <c r="AX7" s="386"/>
      <c r="AY7" s="386"/>
      <c r="AZ7" s="386"/>
      <c r="BA7" s="386"/>
      <c r="BB7" s="386"/>
      <c r="BC7" s="386"/>
      <c r="BD7" s="386"/>
      <c r="BE7" s="386"/>
      <c r="BF7" s="386"/>
      <c r="BG7" s="386"/>
      <c r="BH7" s="386"/>
      <c r="BI7" s="386"/>
      <c r="BJ7" s="386"/>
      <c r="BK7" s="386"/>
    </row>
    <row r="8" spans="1:63" s="107" customFormat="1" ht="13.5" customHeight="1" x14ac:dyDescent="0.2">
      <c r="A8" s="375"/>
      <c r="B8" s="376"/>
      <c r="C8" s="376"/>
      <c r="D8" s="376"/>
      <c r="E8" s="376"/>
      <c r="F8" s="377"/>
      <c r="G8" s="375"/>
      <c r="H8" s="376"/>
      <c r="I8" s="376"/>
      <c r="J8" s="376"/>
      <c r="K8" s="376"/>
      <c r="L8" s="376"/>
      <c r="M8" s="376"/>
      <c r="N8" s="376"/>
      <c r="O8" s="377"/>
      <c r="P8" s="375"/>
      <c r="Q8" s="376"/>
      <c r="R8" s="376"/>
      <c r="S8" s="376"/>
      <c r="T8" s="376"/>
      <c r="U8" s="376"/>
      <c r="V8" s="376"/>
      <c r="W8" s="376"/>
      <c r="X8" s="376"/>
      <c r="Y8" s="376"/>
      <c r="Z8" s="376"/>
      <c r="AA8" s="376"/>
      <c r="AB8" s="376"/>
      <c r="AC8" s="376"/>
      <c r="AD8" s="376"/>
      <c r="AE8" s="376"/>
      <c r="AF8" s="376"/>
      <c r="AG8" s="376"/>
      <c r="AH8" s="376"/>
      <c r="AI8" s="376"/>
      <c r="AJ8" s="376"/>
      <c r="AK8" s="376"/>
      <c r="AL8" s="377"/>
      <c r="AM8" s="375"/>
      <c r="AN8" s="377"/>
      <c r="AO8" s="375"/>
      <c r="AP8" s="376"/>
      <c r="AQ8" s="376"/>
      <c r="AR8" s="376"/>
      <c r="AS8" s="376"/>
      <c r="AT8" s="377"/>
      <c r="AU8" s="386"/>
      <c r="AV8" s="386"/>
      <c r="AW8" s="386"/>
      <c r="AX8" s="386"/>
      <c r="AY8" s="386"/>
      <c r="AZ8" s="386"/>
      <c r="BA8" s="386"/>
      <c r="BB8" s="386"/>
      <c r="BC8" s="386"/>
      <c r="BD8" s="386"/>
      <c r="BE8" s="386"/>
      <c r="BF8" s="386"/>
      <c r="BG8" s="386"/>
      <c r="BH8" s="386"/>
      <c r="BI8" s="386"/>
      <c r="BJ8" s="386"/>
      <c r="BK8" s="386"/>
    </row>
    <row r="9" spans="1:63" s="107" customFormat="1" ht="39.75" customHeight="1" x14ac:dyDescent="0.2">
      <c r="A9" s="378"/>
      <c r="B9" s="379"/>
      <c r="C9" s="379"/>
      <c r="D9" s="379"/>
      <c r="E9" s="379"/>
      <c r="F9" s="380"/>
      <c r="G9" s="378"/>
      <c r="H9" s="379"/>
      <c r="I9" s="379"/>
      <c r="J9" s="379"/>
      <c r="K9" s="379"/>
      <c r="L9" s="379"/>
      <c r="M9" s="379"/>
      <c r="N9" s="379"/>
      <c r="O9" s="380"/>
      <c r="P9" s="378"/>
      <c r="Q9" s="379"/>
      <c r="R9" s="379"/>
      <c r="S9" s="379"/>
      <c r="T9" s="379"/>
      <c r="U9" s="379"/>
      <c r="V9" s="379"/>
      <c r="W9" s="379"/>
      <c r="X9" s="379"/>
      <c r="Y9" s="379"/>
      <c r="Z9" s="379"/>
      <c r="AA9" s="379"/>
      <c r="AB9" s="379"/>
      <c r="AC9" s="379"/>
      <c r="AD9" s="379"/>
      <c r="AE9" s="379"/>
      <c r="AF9" s="379"/>
      <c r="AG9" s="379"/>
      <c r="AH9" s="379"/>
      <c r="AI9" s="379"/>
      <c r="AJ9" s="379"/>
      <c r="AK9" s="379"/>
      <c r="AL9" s="380"/>
      <c r="AM9" s="378"/>
      <c r="AN9" s="380"/>
      <c r="AO9" s="378"/>
      <c r="AP9" s="379"/>
      <c r="AQ9" s="379"/>
      <c r="AR9" s="379"/>
      <c r="AS9" s="379"/>
      <c r="AT9" s="380"/>
      <c r="AU9" s="386"/>
      <c r="AV9" s="386"/>
      <c r="AW9" s="386"/>
      <c r="AX9" s="386"/>
      <c r="AY9" s="386"/>
      <c r="AZ9" s="386"/>
      <c r="BA9" s="386"/>
      <c r="BB9" s="386"/>
      <c r="BC9" s="386"/>
      <c r="BD9" s="386"/>
      <c r="BE9" s="386"/>
      <c r="BF9" s="386"/>
      <c r="BG9" s="386"/>
      <c r="BH9" s="386"/>
      <c r="BI9" s="386"/>
      <c r="BJ9" s="386"/>
      <c r="BK9" s="386"/>
    </row>
    <row r="10" spans="1:63" s="70" customFormat="1" x14ac:dyDescent="0.2">
      <c r="A10" s="371">
        <v>1</v>
      </c>
      <c r="B10" s="371"/>
      <c r="C10" s="371"/>
      <c r="D10" s="371"/>
      <c r="E10" s="371"/>
      <c r="F10" s="371"/>
      <c r="G10" s="371">
        <v>2</v>
      </c>
      <c r="H10" s="371"/>
      <c r="I10" s="371"/>
      <c r="J10" s="371"/>
      <c r="K10" s="371"/>
      <c r="L10" s="371"/>
      <c r="M10" s="371"/>
      <c r="N10" s="371"/>
      <c r="O10" s="371"/>
      <c r="P10" s="425">
        <v>3</v>
      </c>
      <c r="Q10" s="426"/>
      <c r="R10" s="426"/>
      <c r="S10" s="426"/>
      <c r="T10" s="426"/>
      <c r="U10" s="426"/>
      <c r="V10" s="426"/>
      <c r="W10" s="426"/>
      <c r="X10" s="426"/>
      <c r="Y10" s="426"/>
      <c r="Z10" s="426"/>
      <c r="AA10" s="426"/>
      <c r="AB10" s="426"/>
      <c r="AC10" s="426"/>
      <c r="AD10" s="426"/>
      <c r="AE10" s="426"/>
      <c r="AF10" s="426"/>
      <c r="AG10" s="426"/>
      <c r="AH10" s="426"/>
      <c r="AI10" s="426"/>
      <c r="AJ10" s="426"/>
      <c r="AK10" s="426"/>
      <c r="AL10" s="427"/>
      <c r="AM10" s="425">
        <v>4</v>
      </c>
      <c r="AN10" s="427"/>
      <c r="AO10" s="371">
        <v>5</v>
      </c>
      <c r="AP10" s="371"/>
      <c r="AQ10" s="371"/>
      <c r="AR10" s="371"/>
      <c r="AS10" s="371"/>
      <c r="AT10" s="371"/>
      <c r="AU10" s="371" t="s">
        <v>611</v>
      </c>
      <c r="AV10" s="371"/>
      <c r="AW10" s="371"/>
      <c r="AX10" s="371"/>
      <c r="AY10" s="371"/>
      <c r="AZ10" s="371"/>
      <c r="BA10" s="371"/>
      <c r="BB10" s="371"/>
      <c r="BC10" s="371"/>
      <c r="BD10" s="371"/>
      <c r="BE10" s="371"/>
      <c r="BF10" s="371"/>
      <c r="BG10" s="371"/>
      <c r="BH10" s="371"/>
      <c r="BI10" s="371"/>
      <c r="BJ10" s="371"/>
      <c r="BK10" s="371"/>
    </row>
    <row r="11" spans="1:63" s="72" customFormat="1" ht="25.5" customHeight="1" x14ac:dyDescent="0.2">
      <c r="A11" s="369" t="s">
        <v>10</v>
      </c>
      <c r="B11" s="369"/>
      <c r="C11" s="369"/>
      <c r="D11" s="369"/>
      <c r="E11" s="369"/>
      <c r="F11" s="369"/>
      <c r="G11" s="370" t="s">
        <v>600</v>
      </c>
      <c r="H11" s="370"/>
      <c r="I11" s="370"/>
      <c r="J11" s="370"/>
      <c r="K11" s="370"/>
      <c r="L11" s="370"/>
      <c r="M11" s="370"/>
      <c r="N11" s="370"/>
      <c r="O11" s="370"/>
      <c r="P11" s="381">
        <v>130</v>
      </c>
      <c r="Q11" s="382"/>
      <c r="R11" s="382"/>
      <c r="S11" s="382"/>
      <c r="T11" s="382"/>
      <c r="U11" s="382"/>
      <c r="V11" s="382"/>
      <c r="W11" s="382"/>
      <c r="X11" s="382"/>
      <c r="Y11" s="382"/>
      <c r="Z11" s="382"/>
      <c r="AA11" s="382"/>
      <c r="AB11" s="382"/>
      <c r="AC11" s="382"/>
      <c r="AD11" s="382"/>
      <c r="AE11" s="382"/>
      <c r="AF11" s="382"/>
      <c r="AG11" s="382"/>
      <c r="AH11" s="382"/>
      <c r="AI11" s="382"/>
      <c r="AJ11" s="382"/>
      <c r="AK11" s="382"/>
      <c r="AL11" s="383"/>
      <c r="AM11" s="459">
        <v>5830</v>
      </c>
      <c r="AN11" s="461"/>
      <c r="AO11" s="365">
        <v>1728.6121783870001</v>
      </c>
      <c r="AP11" s="365"/>
      <c r="AQ11" s="365"/>
      <c r="AR11" s="365"/>
      <c r="AS11" s="365"/>
      <c r="AT11" s="365"/>
      <c r="AU11" s="393">
        <f>AM11*AO11</f>
        <v>10077808.999996211</v>
      </c>
      <c r="AV11" s="393"/>
      <c r="AW11" s="393"/>
      <c r="AX11" s="393"/>
      <c r="AY11" s="393"/>
      <c r="AZ11" s="393"/>
      <c r="BA11" s="393"/>
      <c r="BB11" s="393"/>
      <c r="BC11" s="393"/>
      <c r="BD11" s="393"/>
      <c r="BE11" s="393"/>
      <c r="BF11" s="393"/>
      <c r="BG11" s="393"/>
      <c r="BH11" s="393"/>
      <c r="BI11" s="393"/>
      <c r="BJ11" s="393"/>
      <c r="BK11" s="393"/>
    </row>
    <row r="12" spans="1:63" s="72" customFormat="1" ht="25.5" customHeight="1" x14ac:dyDescent="0.2">
      <c r="A12" s="369" t="s">
        <v>11</v>
      </c>
      <c r="B12" s="369"/>
      <c r="C12" s="369"/>
      <c r="D12" s="369"/>
      <c r="E12" s="369"/>
      <c r="F12" s="369"/>
      <c r="G12" s="370" t="s">
        <v>601</v>
      </c>
      <c r="H12" s="370"/>
      <c r="I12" s="370"/>
      <c r="J12" s="370"/>
      <c r="K12" s="370"/>
      <c r="L12" s="370"/>
      <c r="M12" s="370"/>
      <c r="N12" s="370"/>
      <c r="O12" s="370"/>
      <c r="P12" s="381">
        <v>130</v>
      </c>
      <c r="Q12" s="382"/>
      <c r="R12" s="382"/>
      <c r="S12" s="382"/>
      <c r="T12" s="382"/>
      <c r="U12" s="382"/>
      <c r="V12" s="382"/>
      <c r="W12" s="382"/>
      <c r="X12" s="382"/>
      <c r="Y12" s="382"/>
      <c r="Z12" s="382"/>
      <c r="AA12" s="382"/>
      <c r="AB12" s="382"/>
      <c r="AC12" s="382"/>
      <c r="AD12" s="382"/>
      <c r="AE12" s="382"/>
      <c r="AF12" s="382"/>
      <c r="AG12" s="382"/>
      <c r="AH12" s="382"/>
      <c r="AI12" s="382"/>
      <c r="AJ12" s="382"/>
      <c r="AK12" s="382"/>
      <c r="AL12" s="383"/>
      <c r="AM12" s="459">
        <v>468</v>
      </c>
      <c r="AN12" s="461"/>
      <c r="AO12" s="365">
        <v>350</v>
      </c>
      <c r="AP12" s="365"/>
      <c r="AQ12" s="365"/>
      <c r="AR12" s="365"/>
      <c r="AS12" s="365"/>
      <c r="AT12" s="365"/>
      <c r="AU12" s="393">
        <f>AM12*AO12</f>
        <v>163800</v>
      </c>
      <c r="AV12" s="393"/>
      <c r="AW12" s="393"/>
      <c r="AX12" s="393"/>
      <c r="AY12" s="393"/>
      <c r="AZ12" s="393"/>
      <c r="BA12" s="393"/>
      <c r="BB12" s="393"/>
      <c r="BC12" s="393"/>
      <c r="BD12" s="393"/>
      <c r="BE12" s="393"/>
      <c r="BF12" s="393"/>
      <c r="BG12" s="393"/>
      <c r="BH12" s="393"/>
      <c r="BI12" s="393"/>
      <c r="BJ12" s="393"/>
      <c r="BK12" s="393"/>
    </row>
    <row r="13" spans="1:63" s="72" customFormat="1" x14ac:dyDescent="0.2">
      <c r="A13" s="369" t="s">
        <v>12</v>
      </c>
      <c r="B13" s="369"/>
      <c r="C13" s="369"/>
      <c r="D13" s="369"/>
      <c r="E13" s="369"/>
      <c r="F13" s="369"/>
      <c r="G13" s="370" t="s">
        <v>602</v>
      </c>
      <c r="H13" s="370"/>
      <c r="I13" s="370"/>
      <c r="J13" s="370"/>
      <c r="K13" s="370"/>
      <c r="L13" s="370"/>
      <c r="M13" s="370"/>
      <c r="N13" s="370"/>
      <c r="O13" s="370"/>
      <c r="P13" s="381">
        <v>130</v>
      </c>
      <c r="Q13" s="382"/>
      <c r="R13" s="382"/>
      <c r="S13" s="382"/>
      <c r="T13" s="382"/>
      <c r="U13" s="382"/>
      <c r="V13" s="382"/>
      <c r="W13" s="382"/>
      <c r="X13" s="382"/>
      <c r="Y13" s="382"/>
      <c r="Z13" s="382"/>
      <c r="AA13" s="382"/>
      <c r="AB13" s="382"/>
      <c r="AC13" s="382"/>
      <c r="AD13" s="382"/>
      <c r="AE13" s="382"/>
      <c r="AF13" s="382"/>
      <c r="AG13" s="382"/>
      <c r="AH13" s="382"/>
      <c r="AI13" s="382"/>
      <c r="AJ13" s="382"/>
      <c r="AK13" s="382"/>
      <c r="AL13" s="383"/>
      <c r="AM13" s="459">
        <v>12</v>
      </c>
      <c r="AN13" s="461"/>
      <c r="AO13" s="365">
        <v>88996</v>
      </c>
      <c r="AP13" s="365"/>
      <c r="AQ13" s="365"/>
      <c r="AR13" s="365"/>
      <c r="AS13" s="365"/>
      <c r="AT13" s="365"/>
      <c r="AU13" s="393">
        <f>AM13*AO13</f>
        <v>1067952</v>
      </c>
      <c r="AV13" s="393"/>
      <c r="AW13" s="393"/>
      <c r="AX13" s="393"/>
      <c r="AY13" s="393"/>
      <c r="AZ13" s="393"/>
      <c r="BA13" s="393"/>
      <c r="BB13" s="393"/>
      <c r="BC13" s="393"/>
      <c r="BD13" s="393"/>
      <c r="BE13" s="393"/>
      <c r="BF13" s="393"/>
      <c r="BG13" s="393"/>
      <c r="BH13" s="393"/>
      <c r="BI13" s="393"/>
      <c r="BJ13" s="393"/>
      <c r="BK13" s="393"/>
    </row>
    <row r="14" spans="1:63" s="72" customFormat="1" ht="15" customHeight="1" x14ac:dyDescent="0.2">
      <c r="A14" s="366" t="s">
        <v>371</v>
      </c>
      <c r="B14" s="367"/>
      <c r="C14" s="367"/>
      <c r="D14" s="367"/>
      <c r="E14" s="367"/>
      <c r="F14" s="367"/>
      <c r="G14" s="367"/>
      <c r="H14" s="367"/>
      <c r="I14" s="367"/>
      <c r="J14" s="367"/>
      <c r="K14" s="367"/>
      <c r="L14" s="367"/>
      <c r="M14" s="367"/>
      <c r="N14" s="367"/>
      <c r="O14" s="368"/>
      <c r="P14" s="430" t="s">
        <v>36</v>
      </c>
      <c r="Q14" s="456"/>
      <c r="R14" s="456"/>
      <c r="S14" s="456"/>
      <c r="T14" s="456"/>
      <c r="U14" s="456"/>
      <c r="V14" s="456"/>
      <c r="W14" s="456"/>
      <c r="X14" s="456"/>
      <c r="Y14" s="456"/>
      <c r="Z14" s="456"/>
      <c r="AA14" s="456"/>
      <c r="AB14" s="456"/>
      <c r="AC14" s="456"/>
      <c r="AD14" s="456"/>
      <c r="AE14" s="456"/>
      <c r="AF14" s="456"/>
      <c r="AG14" s="456"/>
      <c r="AH14" s="456"/>
      <c r="AI14" s="456"/>
      <c r="AJ14" s="456"/>
      <c r="AK14" s="456"/>
      <c r="AL14" s="457"/>
      <c r="AM14" s="398" t="s">
        <v>36</v>
      </c>
      <c r="AN14" s="400"/>
      <c r="AO14" s="393" t="s">
        <v>36</v>
      </c>
      <c r="AP14" s="393"/>
      <c r="AQ14" s="393"/>
      <c r="AR14" s="393"/>
      <c r="AS14" s="393"/>
      <c r="AT14" s="393"/>
      <c r="AU14" s="393">
        <f>AU11+AU12+AU13</f>
        <v>11309560.999996211</v>
      </c>
      <c r="AV14" s="393"/>
      <c r="AW14" s="393"/>
      <c r="AX14" s="393"/>
      <c r="AY14" s="393"/>
      <c r="AZ14" s="393"/>
      <c r="BA14" s="393"/>
      <c r="BB14" s="393"/>
      <c r="BC14" s="393"/>
      <c r="BD14" s="393"/>
      <c r="BE14" s="393"/>
      <c r="BF14" s="393"/>
      <c r="BG14" s="393"/>
      <c r="BH14" s="393"/>
      <c r="BI14" s="393"/>
      <c r="BJ14" s="393"/>
      <c r="BK14" s="393"/>
    </row>
    <row r="15" spans="1:63" s="72" customFormat="1" ht="15" customHeight="1" x14ac:dyDescent="0.2">
      <c r="A15" s="73"/>
      <c r="B15" s="73"/>
      <c r="C15" s="73"/>
      <c r="D15" s="73"/>
      <c r="E15" s="73"/>
      <c r="F15" s="73"/>
      <c r="G15" s="73"/>
      <c r="H15" s="73"/>
      <c r="I15" s="73"/>
      <c r="J15" s="73"/>
      <c r="K15" s="73"/>
      <c r="L15" s="73"/>
      <c r="M15" s="73"/>
      <c r="N15" s="73"/>
      <c r="O15" s="73"/>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row>
    <row r="16" spans="1:63" x14ac:dyDescent="0.2">
      <c r="A16" s="57"/>
    </row>
  </sheetData>
  <mergeCells count="37">
    <mergeCell ref="AV2:BK2"/>
    <mergeCell ref="A4:AW5"/>
    <mergeCell ref="A7:F9"/>
    <mergeCell ref="G7:O9"/>
    <mergeCell ref="P7:AL9"/>
    <mergeCell ref="AM7:AN9"/>
    <mergeCell ref="AO7:AT9"/>
    <mergeCell ref="AU7:BK9"/>
    <mergeCell ref="AU11:BK11"/>
    <mergeCell ref="A10:F10"/>
    <mergeCell ref="G10:O10"/>
    <mergeCell ref="P10:AL10"/>
    <mergeCell ref="AM10:AN10"/>
    <mergeCell ref="AO10:AT10"/>
    <mergeCell ref="AU10:BK10"/>
    <mergeCell ref="A11:F11"/>
    <mergeCell ref="G11:O11"/>
    <mergeCell ref="P11:AL11"/>
    <mergeCell ref="AM11:AN11"/>
    <mergeCell ref="AO11:AT11"/>
    <mergeCell ref="AU13:BK13"/>
    <mergeCell ref="A12:F12"/>
    <mergeCell ref="G12:O12"/>
    <mergeCell ref="P12:AL12"/>
    <mergeCell ref="AM12:AN12"/>
    <mergeCell ref="AO12:AT12"/>
    <mergeCell ref="AU12:BK12"/>
    <mergeCell ref="A13:F13"/>
    <mergeCell ref="G13:O13"/>
    <mergeCell ref="P13:AL13"/>
    <mergeCell ref="AM13:AN13"/>
    <mergeCell ref="AO13:AT13"/>
    <mergeCell ref="A14:O14"/>
    <mergeCell ref="P14:AL14"/>
    <mergeCell ref="AM14:AN14"/>
    <mergeCell ref="AO14:AT14"/>
    <mergeCell ref="AU14:BK14"/>
  </mergeCells>
  <pageMargins left="0.78740157480314965" right="0.78740157480314965" top="1.1811023622047245" bottom="0.39370078740157483" header="0" footer="0"/>
  <pageSetup paperSize="9" orientation="landscape" r:id="rId1"/>
  <headerFooter alignWithMargins="0"/>
  <colBreaks count="1" manualBreakCount="1">
    <brk id="69" max="1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E2DC-AE9E-494E-865E-7D4F5A912208}">
  <dimension ref="A1:DJ10"/>
  <sheetViews>
    <sheetView view="pageBreakPreview" zoomScaleNormal="100" zoomScaleSheetLayoutView="100" workbookViewId="0">
      <selection activeCell="DJ9" sqref="DJ9"/>
    </sheetView>
  </sheetViews>
  <sheetFormatPr defaultColWidth="0.85546875" defaultRowHeight="12" customHeight="1" x14ac:dyDescent="0.25"/>
  <cols>
    <col min="1" max="53" width="0.85546875" style="62"/>
    <col min="54" max="54" width="2.5703125" style="62" customWidth="1"/>
    <col min="55" max="58" width="0.85546875" style="62"/>
    <col min="59" max="59" width="0.85546875" style="62" customWidth="1"/>
    <col min="60" max="68" width="0.85546875" style="62"/>
    <col min="69" max="69" width="1.42578125" style="62" customWidth="1"/>
    <col min="70" max="106" width="0.85546875" style="62"/>
    <col min="107" max="107" width="1.85546875" style="62" customWidth="1"/>
    <col min="108" max="111" width="0.85546875" style="62"/>
    <col min="112" max="112" width="14.5703125" style="62" customWidth="1"/>
    <col min="113" max="113" width="12.85546875" style="62" customWidth="1"/>
    <col min="114" max="114" width="13.28515625" style="62" customWidth="1"/>
    <col min="115" max="309" width="0.85546875" style="62"/>
    <col min="310" max="310" width="2.5703125" style="62" customWidth="1"/>
    <col min="311" max="324" width="0.85546875" style="62"/>
    <col min="325" max="325" width="1.42578125" style="62" customWidth="1"/>
    <col min="326" max="362" width="0.85546875" style="62"/>
    <col min="363" max="363" width="1.85546875" style="62" customWidth="1"/>
    <col min="364" max="367" width="0.85546875" style="62"/>
    <col min="368" max="368" width="14.5703125" style="62" customWidth="1"/>
    <col min="369" max="369" width="12.85546875" style="62" customWidth="1"/>
    <col min="370" max="370" width="13.28515625" style="62" customWidth="1"/>
    <col min="371" max="565" width="0.85546875" style="62"/>
    <col min="566" max="566" width="2.5703125" style="62" customWidth="1"/>
    <col min="567" max="580" width="0.85546875" style="62"/>
    <col min="581" max="581" width="1.42578125" style="62" customWidth="1"/>
    <col min="582" max="618" width="0.85546875" style="62"/>
    <col min="619" max="619" width="1.85546875" style="62" customWidth="1"/>
    <col min="620" max="623" width="0.85546875" style="62"/>
    <col min="624" max="624" width="14.5703125" style="62" customWidth="1"/>
    <col min="625" max="625" width="12.85546875" style="62" customWidth="1"/>
    <col min="626" max="626" width="13.28515625" style="62" customWidth="1"/>
    <col min="627" max="821" width="0.85546875" style="62"/>
    <col min="822" max="822" width="2.5703125" style="62" customWidth="1"/>
    <col min="823" max="836" width="0.85546875" style="62"/>
    <col min="837" max="837" width="1.42578125" style="62" customWidth="1"/>
    <col min="838" max="874" width="0.85546875" style="62"/>
    <col min="875" max="875" width="1.85546875" style="62" customWidth="1"/>
    <col min="876" max="879" width="0.85546875" style="62"/>
    <col min="880" max="880" width="14.5703125" style="62" customWidth="1"/>
    <col min="881" max="881" width="12.85546875" style="62" customWidth="1"/>
    <col min="882" max="882" width="13.28515625" style="62" customWidth="1"/>
    <col min="883" max="1077" width="0.85546875" style="62"/>
    <col min="1078" max="1078" width="2.5703125" style="62" customWidth="1"/>
    <col min="1079" max="1092" width="0.85546875" style="62"/>
    <col min="1093" max="1093" width="1.42578125" style="62" customWidth="1"/>
    <col min="1094" max="1130" width="0.85546875" style="62"/>
    <col min="1131" max="1131" width="1.85546875" style="62" customWidth="1"/>
    <col min="1132" max="1135" width="0.85546875" style="62"/>
    <col min="1136" max="1136" width="14.5703125" style="62" customWidth="1"/>
    <col min="1137" max="1137" width="12.85546875" style="62" customWidth="1"/>
    <col min="1138" max="1138" width="13.28515625" style="62" customWidth="1"/>
    <col min="1139" max="1333" width="0.85546875" style="62"/>
    <col min="1334" max="1334" width="2.5703125" style="62" customWidth="1"/>
    <col min="1335" max="1348" width="0.85546875" style="62"/>
    <col min="1349" max="1349" width="1.42578125" style="62" customWidth="1"/>
    <col min="1350" max="1386" width="0.85546875" style="62"/>
    <col min="1387" max="1387" width="1.85546875" style="62" customWidth="1"/>
    <col min="1388" max="1391" width="0.85546875" style="62"/>
    <col min="1392" max="1392" width="14.5703125" style="62" customWidth="1"/>
    <col min="1393" max="1393" width="12.85546875" style="62" customWidth="1"/>
    <col min="1394" max="1394" width="13.28515625" style="62" customWidth="1"/>
    <col min="1395" max="1589" width="0.85546875" style="62"/>
    <col min="1590" max="1590" width="2.5703125" style="62" customWidth="1"/>
    <col min="1591" max="1604" width="0.85546875" style="62"/>
    <col min="1605" max="1605" width="1.42578125" style="62" customWidth="1"/>
    <col min="1606" max="1642" width="0.85546875" style="62"/>
    <col min="1643" max="1643" width="1.85546875" style="62" customWidth="1"/>
    <col min="1644" max="1647" width="0.85546875" style="62"/>
    <col min="1648" max="1648" width="14.5703125" style="62" customWidth="1"/>
    <col min="1649" max="1649" width="12.85546875" style="62" customWidth="1"/>
    <col min="1650" max="1650" width="13.28515625" style="62" customWidth="1"/>
    <col min="1651" max="1845" width="0.85546875" style="62"/>
    <col min="1846" max="1846" width="2.5703125" style="62" customWidth="1"/>
    <col min="1847" max="1860" width="0.85546875" style="62"/>
    <col min="1861" max="1861" width="1.42578125" style="62" customWidth="1"/>
    <col min="1862" max="1898" width="0.85546875" style="62"/>
    <col min="1899" max="1899" width="1.85546875" style="62" customWidth="1"/>
    <col min="1900" max="1903" width="0.85546875" style="62"/>
    <col min="1904" max="1904" width="14.5703125" style="62" customWidth="1"/>
    <col min="1905" max="1905" width="12.85546875" style="62" customWidth="1"/>
    <col min="1906" max="1906" width="13.28515625" style="62" customWidth="1"/>
    <col min="1907" max="2101" width="0.85546875" style="62"/>
    <col min="2102" max="2102" width="2.5703125" style="62" customWidth="1"/>
    <col min="2103" max="2116" width="0.85546875" style="62"/>
    <col min="2117" max="2117" width="1.42578125" style="62" customWidth="1"/>
    <col min="2118" max="2154" width="0.85546875" style="62"/>
    <col min="2155" max="2155" width="1.85546875" style="62" customWidth="1"/>
    <col min="2156" max="2159" width="0.85546875" style="62"/>
    <col min="2160" max="2160" width="14.5703125" style="62" customWidth="1"/>
    <col min="2161" max="2161" width="12.85546875" style="62" customWidth="1"/>
    <col min="2162" max="2162" width="13.28515625" style="62" customWidth="1"/>
    <col min="2163" max="2357" width="0.85546875" style="62"/>
    <col min="2358" max="2358" width="2.5703125" style="62" customWidth="1"/>
    <col min="2359" max="2372" width="0.85546875" style="62"/>
    <col min="2373" max="2373" width="1.42578125" style="62" customWidth="1"/>
    <col min="2374" max="2410" width="0.85546875" style="62"/>
    <col min="2411" max="2411" width="1.85546875" style="62" customWidth="1"/>
    <col min="2412" max="2415" width="0.85546875" style="62"/>
    <col min="2416" max="2416" width="14.5703125" style="62" customWidth="1"/>
    <col min="2417" max="2417" width="12.85546875" style="62" customWidth="1"/>
    <col min="2418" max="2418" width="13.28515625" style="62" customWidth="1"/>
    <col min="2419" max="2613" width="0.85546875" style="62"/>
    <col min="2614" max="2614" width="2.5703125" style="62" customWidth="1"/>
    <col min="2615" max="2628" width="0.85546875" style="62"/>
    <col min="2629" max="2629" width="1.42578125" style="62" customWidth="1"/>
    <col min="2630" max="2666" width="0.85546875" style="62"/>
    <col min="2667" max="2667" width="1.85546875" style="62" customWidth="1"/>
    <col min="2668" max="2671" width="0.85546875" style="62"/>
    <col min="2672" max="2672" width="14.5703125" style="62" customWidth="1"/>
    <col min="2673" max="2673" width="12.85546875" style="62" customWidth="1"/>
    <col min="2674" max="2674" width="13.28515625" style="62" customWidth="1"/>
    <col min="2675" max="2869" width="0.85546875" style="62"/>
    <col min="2870" max="2870" width="2.5703125" style="62" customWidth="1"/>
    <col min="2871" max="2884" width="0.85546875" style="62"/>
    <col min="2885" max="2885" width="1.42578125" style="62" customWidth="1"/>
    <col min="2886" max="2922" width="0.85546875" style="62"/>
    <col min="2923" max="2923" width="1.85546875" style="62" customWidth="1"/>
    <col min="2924" max="2927" width="0.85546875" style="62"/>
    <col min="2928" max="2928" width="14.5703125" style="62" customWidth="1"/>
    <col min="2929" max="2929" width="12.85546875" style="62" customWidth="1"/>
    <col min="2930" max="2930" width="13.28515625" style="62" customWidth="1"/>
    <col min="2931" max="3125" width="0.85546875" style="62"/>
    <col min="3126" max="3126" width="2.5703125" style="62" customWidth="1"/>
    <col min="3127" max="3140" width="0.85546875" style="62"/>
    <col min="3141" max="3141" width="1.42578125" style="62" customWidth="1"/>
    <col min="3142" max="3178" width="0.85546875" style="62"/>
    <col min="3179" max="3179" width="1.85546875" style="62" customWidth="1"/>
    <col min="3180" max="3183" width="0.85546875" style="62"/>
    <col min="3184" max="3184" width="14.5703125" style="62" customWidth="1"/>
    <col min="3185" max="3185" width="12.85546875" style="62" customWidth="1"/>
    <col min="3186" max="3186" width="13.28515625" style="62" customWidth="1"/>
    <col min="3187" max="3381" width="0.85546875" style="62"/>
    <col min="3382" max="3382" width="2.5703125" style="62" customWidth="1"/>
    <col min="3383" max="3396" width="0.85546875" style="62"/>
    <col min="3397" max="3397" width="1.42578125" style="62" customWidth="1"/>
    <col min="3398" max="3434" width="0.85546875" style="62"/>
    <col min="3435" max="3435" width="1.85546875" style="62" customWidth="1"/>
    <col min="3436" max="3439" width="0.85546875" style="62"/>
    <col min="3440" max="3440" width="14.5703125" style="62" customWidth="1"/>
    <col min="3441" max="3441" width="12.85546875" style="62" customWidth="1"/>
    <col min="3442" max="3442" width="13.28515625" style="62" customWidth="1"/>
    <col min="3443" max="3637" width="0.85546875" style="62"/>
    <col min="3638" max="3638" width="2.5703125" style="62" customWidth="1"/>
    <col min="3639" max="3652" width="0.85546875" style="62"/>
    <col min="3653" max="3653" width="1.42578125" style="62" customWidth="1"/>
    <col min="3654" max="3690" width="0.85546875" style="62"/>
    <col min="3691" max="3691" width="1.85546875" style="62" customWidth="1"/>
    <col min="3692" max="3695" width="0.85546875" style="62"/>
    <col min="3696" max="3696" width="14.5703125" style="62" customWidth="1"/>
    <col min="3697" max="3697" width="12.85546875" style="62" customWidth="1"/>
    <col min="3698" max="3698" width="13.28515625" style="62" customWidth="1"/>
    <col min="3699" max="3893" width="0.85546875" style="62"/>
    <col min="3894" max="3894" width="2.5703125" style="62" customWidth="1"/>
    <col min="3895" max="3908" width="0.85546875" style="62"/>
    <col min="3909" max="3909" width="1.42578125" style="62" customWidth="1"/>
    <col min="3910" max="3946" width="0.85546875" style="62"/>
    <col min="3947" max="3947" width="1.85546875" style="62" customWidth="1"/>
    <col min="3948" max="3951" width="0.85546875" style="62"/>
    <col min="3952" max="3952" width="14.5703125" style="62" customWidth="1"/>
    <col min="3953" max="3953" width="12.85546875" style="62" customWidth="1"/>
    <col min="3954" max="3954" width="13.28515625" style="62" customWidth="1"/>
    <col min="3955" max="4149" width="0.85546875" style="62"/>
    <col min="4150" max="4150" width="2.5703125" style="62" customWidth="1"/>
    <col min="4151" max="4164" width="0.85546875" style="62"/>
    <col min="4165" max="4165" width="1.42578125" style="62" customWidth="1"/>
    <col min="4166" max="4202" width="0.85546875" style="62"/>
    <col min="4203" max="4203" width="1.85546875" style="62" customWidth="1"/>
    <col min="4204" max="4207" width="0.85546875" style="62"/>
    <col min="4208" max="4208" width="14.5703125" style="62" customWidth="1"/>
    <col min="4209" max="4209" width="12.85546875" style="62" customWidth="1"/>
    <col min="4210" max="4210" width="13.28515625" style="62" customWidth="1"/>
    <col min="4211" max="4405" width="0.85546875" style="62"/>
    <col min="4406" max="4406" width="2.5703125" style="62" customWidth="1"/>
    <col min="4407" max="4420" width="0.85546875" style="62"/>
    <col min="4421" max="4421" width="1.42578125" style="62" customWidth="1"/>
    <col min="4422" max="4458" width="0.85546875" style="62"/>
    <col min="4459" max="4459" width="1.85546875" style="62" customWidth="1"/>
    <col min="4460" max="4463" width="0.85546875" style="62"/>
    <col min="4464" max="4464" width="14.5703125" style="62" customWidth="1"/>
    <col min="4465" max="4465" width="12.85546875" style="62" customWidth="1"/>
    <col min="4466" max="4466" width="13.28515625" style="62" customWidth="1"/>
    <col min="4467" max="4661" width="0.85546875" style="62"/>
    <col min="4662" max="4662" width="2.5703125" style="62" customWidth="1"/>
    <col min="4663" max="4676" width="0.85546875" style="62"/>
    <col min="4677" max="4677" width="1.42578125" style="62" customWidth="1"/>
    <col min="4678" max="4714" width="0.85546875" style="62"/>
    <col min="4715" max="4715" width="1.85546875" style="62" customWidth="1"/>
    <col min="4716" max="4719" width="0.85546875" style="62"/>
    <col min="4720" max="4720" width="14.5703125" style="62" customWidth="1"/>
    <col min="4721" max="4721" width="12.85546875" style="62" customWidth="1"/>
    <col min="4722" max="4722" width="13.28515625" style="62" customWidth="1"/>
    <col min="4723" max="4917" width="0.85546875" style="62"/>
    <col min="4918" max="4918" width="2.5703125" style="62" customWidth="1"/>
    <col min="4919" max="4932" width="0.85546875" style="62"/>
    <col min="4933" max="4933" width="1.42578125" style="62" customWidth="1"/>
    <col min="4934" max="4970" width="0.85546875" style="62"/>
    <col min="4971" max="4971" width="1.85546875" style="62" customWidth="1"/>
    <col min="4972" max="4975" width="0.85546875" style="62"/>
    <col min="4976" max="4976" width="14.5703125" style="62" customWidth="1"/>
    <col min="4977" max="4977" width="12.85546875" style="62" customWidth="1"/>
    <col min="4978" max="4978" width="13.28515625" style="62" customWidth="1"/>
    <col min="4979" max="5173" width="0.85546875" style="62"/>
    <col min="5174" max="5174" width="2.5703125" style="62" customWidth="1"/>
    <col min="5175" max="5188" width="0.85546875" style="62"/>
    <col min="5189" max="5189" width="1.42578125" style="62" customWidth="1"/>
    <col min="5190" max="5226" width="0.85546875" style="62"/>
    <col min="5227" max="5227" width="1.85546875" style="62" customWidth="1"/>
    <col min="5228" max="5231" width="0.85546875" style="62"/>
    <col min="5232" max="5232" width="14.5703125" style="62" customWidth="1"/>
    <col min="5233" max="5233" width="12.85546875" style="62" customWidth="1"/>
    <col min="5234" max="5234" width="13.28515625" style="62" customWidth="1"/>
    <col min="5235" max="5429" width="0.85546875" style="62"/>
    <col min="5430" max="5430" width="2.5703125" style="62" customWidth="1"/>
    <col min="5431" max="5444" width="0.85546875" style="62"/>
    <col min="5445" max="5445" width="1.42578125" style="62" customWidth="1"/>
    <col min="5446" max="5482" width="0.85546875" style="62"/>
    <col min="5483" max="5483" width="1.85546875" style="62" customWidth="1"/>
    <col min="5484" max="5487" width="0.85546875" style="62"/>
    <col min="5488" max="5488" width="14.5703125" style="62" customWidth="1"/>
    <col min="5489" max="5489" width="12.85546875" style="62" customWidth="1"/>
    <col min="5490" max="5490" width="13.28515625" style="62" customWidth="1"/>
    <col min="5491" max="5685" width="0.85546875" style="62"/>
    <col min="5686" max="5686" width="2.5703125" style="62" customWidth="1"/>
    <col min="5687" max="5700" width="0.85546875" style="62"/>
    <col min="5701" max="5701" width="1.42578125" style="62" customWidth="1"/>
    <col min="5702" max="5738" width="0.85546875" style="62"/>
    <col min="5739" max="5739" width="1.85546875" style="62" customWidth="1"/>
    <col min="5740" max="5743" width="0.85546875" style="62"/>
    <col min="5744" max="5744" width="14.5703125" style="62" customWidth="1"/>
    <col min="5745" max="5745" width="12.85546875" style="62" customWidth="1"/>
    <col min="5746" max="5746" width="13.28515625" style="62" customWidth="1"/>
    <col min="5747" max="5941" width="0.85546875" style="62"/>
    <col min="5942" max="5942" width="2.5703125" style="62" customWidth="1"/>
    <col min="5943" max="5956" width="0.85546875" style="62"/>
    <col min="5957" max="5957" width="1.42578125" style="62" customWidth="1"/>
    <col min="5958" max="5994" width="0.85546875" style="62"/>
    <col min="5995" max="5995" width="1.85546875" style="62" customWidth="1"/>
    <col min="5996" max="5999" width="0.85546875" style="62"/>
    <col min="6000" max="6000" width="14.5703125" style="62" customWidth="1"/>
    <col min="6001" max="6001" width="12.85546875" style="62" customWidth="1"/>
    <col min="6002" max="6002" width="13.28515625" style="62" customWidth="1"/>
    <col min="6003" max="6197" width="0.85546875" style="62"/>
    <col min="6198" max="6198" width="2.5703125" style="62" customWidth="1"/>
    <col min="6199" max="6212" width="0.85546875" style="62"/>
    <col min="6213" max="6213" width="1.42578125" style="62" customWidth="1"/>
    <col min="6214" max="6250" width="0.85546875" style="62"/>
    <col min="6251" max="6251" width="1.85546875" style="62" customWidth="1"/>
    <col min="6252" max="6255" width="0.85546875" style="62"/>
    <col min="6256" max="6256" width="14.5703125" style="62" customWidth="1"/>
    <col min="6257" max="6257" width="12.85546875" style="62" customWidth="1"/>
    <col min="6258" max="6258" width="13.28515625" style="62" customWidth="1"/>
    <col min="6259" max="6453" width="0.85546875" style="62"/>
    <col min="6454" max="6454" width="2.5703125" style="62" customWidth="1"/>
    <col min="6455" max="6468" width="0.85546875" style="62"/>
    <col min="6469" max="6469" width="1.42578125" style="62" customWidth="1"/>
    <col min="6470" max="6506" width="0.85546875" style="62"/>
    <col min="6507" max="6507" width="1.85546875" style="62" customWidth="1"/>
    <col min="6508" max="6511" width="0.85546875" style="62"/>
    <col min="6512" max="6512" width="14.5703125" style="62" customWidth="1"/>
    <col min="6513" max="6513" width="12.85546875" style="62" customWidth="1"/>
    <col min="6514" max="6514" width="13.28515625" style="62" customWidth="1"/>
    <col min="6515" max="6709" width="0.85546875" style="62"/>
    <col min="6710" max="6710" width="2.5703125" style="62" customWidth="1"/>
    <col min="6711" max="6724" width="0.85546875" style="62"/>
    <col min="6725" max="6725" width="1.42578125" style="62" customWidth="1"/>
    <col min="6726" max="6762" width="0.85546875" style="62"/>
    <col min="6763" max="6763" width="1.85546875" style="62" customWidth="1"/>
    <col min="6764" max="6767" width="0.85546875" style="62"/>
    <col min="6768" max="6768" width="14.5703125" style="62" customWidth="1"/>
    <col min="6769" max="6769" width="12.85546875" style="62" customWidth="1"/>
    <col min="6770" max="6770" width="13.28515625" style="62" customWidth="1"/>
    <col min="6771" max="6965" width="0.85546875" style="62"/>
    <col min="6966" max="6966" width="2.5703125" style="62" customWidth="1"/>
    <col min="6967" max="6980" width="0.85546875" style="62"/>
    <col min="6981" max="6981" width="1.42578125" style="62" customWidth="1"/>
    <col min="6982" max="7018" width="0.85546875" style="62"/>
    <col min="7019" max="7019" width="1.85546875" style="62" customWidth="1"/>
    <col min="7020" max="7023" width="0.85546875" style="62"/>
    <col min="7024" max="7024" width="14.5703125" style="62" customWidth="1"/>
    <col min="7025" max="7025" width="12.85546875" style="62" customWidth="1"/>
    <col min="7026" max="7026" width="13.28515625" style="62" customWidth="1"/>
    <col min="7027" max="7221" width="0.85546875" style="62"/>
    <col min="7222" max="7222" width="2.5703125" style="62" customWidth="1"/>
    <col min="7223" max="7236" width="0.85546875" style="62"/>
    <col min="7237" max="7237" width="1.42578125" style="62" customWidth="1"/>
    <col min="7238" max="7274" width="0.85546875" style="62"/>
    <col min="7275" max="7275" width="1.85546875" style="62" customWidth="1"/>
    <col min="7276" max="7279" width="0.85546875" style="62"/>
    <col min="7280" max="7280" width="14.5703125" style="62" customWidth="1"/>
    <col min="7281" max="7281" width="12.85546875" style="62" customWidth="1"/>
    <col min="7282" max="7282" width="13.28515625" style="62" customWidth="1"/>
    <col min="7283" max="7477" width="0.85546875" style="62"/>
    <col min="7478" max="7478" width="2.5703125" style="62" customWidth="1"/>
    <col min="7479" max="7492" width="0.85546875" style="62"/>
    <col min="7493" max="7493" width="1.42578125" style="62" customWidth="1"/>
    <col min="7494" max="7530" width="0.85546875" style="62"/>
    <col min="7531" max="7531" width="1.85546875" style="62" customWidth="1"/>
    <col min="7532" max="7535" width="0.85546875" style="62"/>
    <col min="7536" max="7536" width="14.5703125" style="62" customWidth="1"/>
    <col min="7537" max="7537" width="12.85546875" style="62" customWidth="1"/>
    <col min="7538" max="7538" width="13.28515625" style="62" customWidth="1"/>
    <col min="7539" max="7733" width="0.85546875" style="62"/>
    <col min="7734" max="7734" width="2.5703125" style="62" customWidth="1"/>
    <col min="7735" max="7748" width="0.85546875" style="62"/>
    <col min="7749" max="7749" width="1.42578125" style="62" customWidth="1"/>
    <col min="7750" max="7786" width="0.85546875" style="62"/>
    <col min="7787" max="7787" width="1.85546875" style="62" customWidth="1"/>
    <col min="7788" max="7791" width="0.85546875" style="62"/>
    <col min="7792" max="7792" width="14.5703125" style="62" customWidth="1"/>
    <col min="7793" max="7793" width="12.85546875" style="62" customWidth="1"/>
    <col min="7794" max="7794" width="13.28515625" style="62" customWidth="1"/>
    <col min="7795" max="7989" width="0.85546875" style="62"/>
    <col min="7990" max="7990" width="2.5703125" style="62" customWidth="1"/>
    <col min="7991" max="8004" width="0.85546875" style="62"/>
    <col min="8005" max="8005" width="1.42578125" style="62" customWidth="1"/>
    <col min="8006" max="8042" width="0.85546875" style="62"/>
    <col min="8043" max="8043" width="1.85546875" style="62" customWidth="1"/>
    <col min="8044" max="8047" width="0.85546875" style="62"/>
    <col min="8048" max="8048" width="14.5703125" style="62" customWidth="1"/>
    <col min="8049" max="8049" width="12.85546875" style="62" customWidth="1"/>
    <col min="8050" max="8050" width="13.28515625" style="62" customWidth="1"/>
    <col min="8051" max="8245" width="0.85546875" style="62"/>
    <col min="8246" max="8246" width="2.5703125" style="62" customWidth="1"/>
    <col min="8247" max="8260" width="0.85546875" style="62"/>
    <col min="8261" max="8261" width="1.42578125" style="62" customWidth="1"/>
    <col min="8262" max="8298" width="0.85546875" style="62"/>
    <col min="8299" max="8299" width="1.85546875" style="62" customWidth="1"/>
    <col min="8300" max="8303" width="0.85546875" style="62"/>
    <col min="8304" max="8304" width="14.5703125" style="62" customWidth="1"/>
    <col min="8305" max="8305" width="12.85546875" style="62" customWidth="1"/>
    <col min="8306" max="8306" width="13.28515625" style="62" customWidth="1"/>
    <col min="8307" max="8501" width="0.85546875" style="62"/>
    <col min="8502" max="8502" width="2.5703125" style="62" customWidth="1"/>
    <col min="8503" max="8516" width="0.85546875" style="62"/>
    <col min="8517" max="8517" width="1.42578125" style="62" customWidth="1"/>
    <col min="8518" max="8554" width="0.85546875" style="62"/>
    <col min="8555" max="8555" width="1.85546875" style="62" customWidth="1"/>
    <col min="8556" max="8559" width="0.85546875" style="62"/>
    <col min="8560" max="8560" width="14.5703125" style="62" customWidth="1"/>
    <col min="8561" max="8561" width="12.85546875" style="62" customWidth="1"/>
    <col min="8562" max="8562" width="13.28515625" style="62" customWidth="1"/>
    <col min="8563" max="8757" width="0.85546875" style="62"/>
    <col min="8758" max="8758" width="2.5703125" style="62" customWidth="1"/>
    <col min="8759" max="8772" width="0.85546875" style="62"/>
    <col min="8773" max="8773" width="1.42578125" style="62" customWidth="1"/>
    <col min="8774" max="8810" width="0.85546875" style="62"/>
    <col min="8811" max="8811" width="1.85546875" style="62" customWidth="1"/>
    <col min="8812" max="8815" width="0.85546875" style="62"/>
    <col min="8816" max="8816" width="14.5703125" style="62" customWidth="1"/>
    <col min="8817" max="8817" width="12.85546875" style="62" customWidth="1"/>
    <col min="8818" max="8818" width="13.28515625" style="62" customWidth="1"/>
    <col min="8819" max="9013" width="0.85546875" style="62"/>
    <col min="9014" max="9014" width="2.5703125" style="62" customWidth="1"/>
    <col min="9015" max="9028" width="0.85546875" style="62"/>
    <col min="9029" max="9029" width="1.42578125" style="62" customWidth="1"/>
    <col min="9030" max="9066" width="0.85546875" style="62"/>
    <col min="9067" max="9067" width="1.85546875" style="62" customWidth="1"/>
    <col min="9068" max="9071" width="0.85546875" style="62"/>
    <col min="9072" max="9072" width="14.5703125" style="62" customWidth="1"/>
    <col min="9073" max="9073" width="12.85546875" style="62" customWidth="1"/>
    <col min="9074" max="9074" width="13.28515625" style="62" customWidth="1"/>
    <col min="9075" max="9269" width="0.85546875" style="62"/>
    <col min="9270" max="9270" width="2.5703125" style="62" customWidth="1"/>
    <col min="9271" max="9284" width="0.85546875" style="62"/>
    <col min="9285" max="9285" width="1.42578125" style="62" customWidth="1"/>
    <col min="9286" max="9322" width="0.85546875" style="62"/>
    <col min="9323" max="9323" width="1.85546875" style="62" customWidth="1"/>
    <col min="9324" max="9327" width="0.85546875" style="62"/>
    <col min="9328" max="9328" width="14.5703125" style="62" customWidth="1"/>
    <col min="9329" max="9329" width="12.85546875" style="62" customWidth="1"/>
    <col min="9330" max="9330" width="13.28515625" style="62" customWidth="1"/>
    <col min="9331" max="9525" width="0.85546875" style="62"/>
    <col min="9526" max="9526" width="2.5703125" style="62" customWidth="1"/>
    <col min="9527" max="9540" width="0.85546875" style="62"/>
    <col min="9541" max="9541" width="1.42578125" style="62" customWidth="1"/>
    <col min="9542" max="9578" width="0.85546875" style="62"/>
    <col min="9579" max="9579" width="1.85546875" style="62" customWidth="1"/>
    <col min="9580" max="9583" width="0.85546875" style="62"/>
    <col min="9584" max="9584" width="14.5703125" style="62" customWidth="1"/>
    <col min="9585" max="9585" width="12.85546875" style="62" customWidth="1"/>
    <col min="9586" max="9586" width="13.28515625" style="62" customWidth="1"/>
    <col min="9587" max="9781" width="0.85546875" style="62"/>
    <col min="9782" max="9782" width="2.5703125" style="62" customWidth="1"/>
    <col min="9783" max="9796" width="0.85546875" style="62"/>
    <col min="9797" max="9797" width="1.42578125" style="62" customWidth="1"/>
    <col min="9798" max="9834" width="0.85546875" style="62"/>
    <col min="9835" max="9835" width="1.85546875" style="62" customWidth="1"/>
    <col min="9836" max="9839" width="0.85546875" style="62"/>
    <col min="9840" max="9840" width="14.5703125" style="62" customWidth="1"/>
    <col min="9841" max="9841" width="12.85546875" style="62" customWidth="1"/>
    <col min="9842" max="9842" width="13.28515625" style="62" customWidth="1"/>
    <col min="9843" max="10037" width="0.85546875" style="62"/>
    <col min="10038" max="10038" width="2.5703125" style="62" customWidth="1"/>
    <col min="10039" max="10052" width="0.85546875" style="62"/>
    <col min="10053" max="10053" width="1.42578125" style="62" customWidth="1"/>
    <col min="10054" max="10090" width="0.85546875" style="62"/>
    <col min="10091" max="10091" width="1.85546875" style="62" customWidth="1"/>
    <col min="10092" max="10095" width="0.85546875" style="62"/>
    <col min="10096" max="10096" width="14.5703125" style="62" customWidth="1"/>
    <col min="10097" max="10097" width="12.85546875" style="62" customWidth="1"/>
    <col min="10098" max="10098" width="13.28515625" style="62" customWidth="1"/>
    <col min="10099" max="10293" width="0.85546875" style="62"/>
    <col min="10294" max="10294" width="2.5703125" style="62" customWidth="1"/>
    <col min="10295" max="10308" width="0.85546875" style="62"/>
    <col min="10309" max="10309" width="1.42578125" style="62" customWidth="1"/>
    <col min="10310" max="10346" width="0.85546875" style="62"/>
    <col min="10347" max="10347" width="1.85546875" style="62" customWidth="1"/>
    <col min="10348" max="10351" width="0.85546875" style="62"/>
    <col min="10352" max="10352" width="14.5703125" style="62" customWidth="1"/>
    <col min="10353" max="10353" width="12.85546875" style="62" customWidth="1"/>
    <col min="10354" max="10354" width="13.28515625" style="62" customWidth="1"/>
    <col min="10355" max="10549" width="0.85546875" style="62"/>
    <col min="10550" max="10550" width="2.5703125" style="62" customWidth="1"/>
    <col min="10551" max="10564" width="0.85546875" style="62"/>
    <col min="10565" max="10565" width="1.42578125" style="62" customWidth="1"/>
    <col min="10566" max="10602" width="0.85546875" style="62"/>
    <col min="10603" max="10603" width="1.85546875" style="62" customWidth="1"/>
    <col min="10604" max="10607" width="0.85546875" style="62"/>
    <col min="10608" max="10608" width="14.5703125" style="62" customWidth="1"/>
    <col min="10609" max="10609" width="12.85546875" style="62" customWidth="1"/>
    <col min="10610" max="10610" width="13.28515625" style="62" customWidth="1"/>
    <col min="10611" max="10805" width="0.85546875" style="62"/>
    <col min="10806" max="10806" width="2.5703125" style="62" customWidth="1"/>
    <col min="10807" max="10820" width="0.85546875" style="62"/>
    <col min="10821" max="10821" width="1.42578125" style="62" customWidth="1"/>
    <col min="10822" max="10858" width="0.85546875" style="62"/>
    <col min="10859" max="10859" width="1.85546875" style="62" customWidth="1"/>
    <col min="10860" max="10863" width="0.85546875" style="62"/>
    <col min="10864" max="10864" width="14.5703125" style="62" customWidth="1"/>
    <col min="10865" max="10865" width="12.85546875" style="62" customWidth="1"/>
    <col min="10866" max="10866" width="13.28515625" style="62" customWidth="1"/>
    <col min="10867" max="11061" width="0.85546875" style="62"/>
    <col min="11062" max="11062" width="2.5703125" style="62" customWidth="1"/>
    <col min="11063" max="11076" width="0.85546875" style="62"/>
    <col min="11077" max="11077" width="1.42578125" style="62" customWidth="1"/>
    <col min="11078" max="11114" width="0.85546875" style="62"/>
    <col min="11115" max="11115" width="1.85546875" style="62" customWidth="1"/>
    <col min="11116" max="11119" width="0.85546875" style="62"/>
    <col min="11120" max="11120" width="14.5703125" style="62" customWidth="1"/>
    <col min="11121" max="11121" width="12.85546875" style="62" customWidth="1"/>
    <col min="11122" max="11122" width="13.28515625" style="62" customWidth="1"/>
    <col min="11123" max="11317" width="0.85546875" style="62"/>
    <col min="11318" max="11318" width="2.5703125" style="62" customWidth="1"/>
    <col min="11319" max="11332" width="0.85546875" style="62"/>
    <col min="11333" max="11333" width="1.42578125" style="62" customWidth="1"/>
    <col min="11334" max="11370" width="0.85546875" style="62"/>
    <col min="11371" max="11371" width="1.85546875" style="62" customWidth="1"/>
    <col min="11372" max="11375" width="0.85546875" style="62"/>
    <col min="11376" max="11376" width="14.5703125" style="62" customWidth="1"/>
    <col min="11377" max="11377" width="12.85546875" style="62" customWidth="1"/>
    <col min="11378" max="11378" width="13.28515625" style="62" customWidth="1"/>
    <col min="11379" max="11573" width="0.85546875" style="62"/>
    <col min="11574" max="11574" width="2.5703125" style="62" customWidth="1"/>
    <col min="11575" max="11588" width="0.85546875" style="62"/>
    <col min="11589" max="11589" width="1.42578125" style="62" customWidth="1"/>
    <col min="11590" max="11626" width="0.85546875" style="62"/>
    <col min="11627" max="11627" width="1.85546875" style="62" customWidth="1"/>
    <col min="11628" max="11631" width="0.85546875" style="62"/>
    <col min="11632" max="11632" width="14.5703125" style="62" customWidth="1"/>
    <col min="11633" max="11633" width="12.85546875" style="62" customWidth="1"/>
    <col min="11634" max="11634" width="13.28515625" style="62" customWidth="1"/>
    <col min="11635" max="11829" width="0.85546875" style="62"/>
    <col min="11830" max="11830" width="2.5703125" style="62" customWidth="1"/>
    <col min="11831" max="11844" width="0.85546875" style="62"/>
    <col min="11845" max="11845" width="1.42578125" style="62" customWidth="1"/>
    <col min="11846" max="11882" width="0.85546875" style="62"/>
    <col min="11883" max="11883" width="1.85546875" style="62" customWidth="1"/>
    <col min="11884" max="11887" width="0.85546875" style="62"/>
    <col min="11888" max="11888" width="14.5703125" style="62" customWidth="1"/>
    <col min="11889" max="11889" width="12.85546875" style="62" customWidth="1"/>
    <col min="11890" max="11890" width="13.28515625" style="62" customWidth="1"/>
    <col min="11891" max="12085" width="0.85546875" style="62"/>
    <col min="12086" max="12086" width="2.5703125" style="62" customWidth="1"/>
    <col min="12087" max="12100" width="0.85546875" style="62"/>
    <col min="12101" max="12101" width="1.42578125" style="62" customWidth="1"/>
    <col min="12102" max="12138" width="0.85546875" style="62"/>
    <col min="12139" max="12139" width="1.85546875" style="62" customWidth="1"/>
    <col min="12140" max="12143" width="0.85546875" style="62"/>
    <col min="12144" max="12144" width="14.5703125" style="62" customWidth="1"/>
    <col min="12145" max="12145" width="12.85546875" style="62" customWidth="1"/>
    <col min="12146" max="12146" width="13.28515625" style="62" customWidth="1"/>
    <col min="12147" max="12341" width="0.85546875" style="62"/>
    <col min="12342" max="12342" width="2.5703125" style="62" customWidth="1"/>
    <col min="12343" max="12356" width="0.85546875" style="62"/>
    <col min="12357" max="12357" width="1.42578125" style="62" customWidth="1"/>
    <col min="12358" max="12394" width="0.85546875" style="62"/>
    <col min="12395" max="12395" width="1.85546875" style="62" customWidth="1"/>
    <col min="12396" max="12399" width="0.85546875" style="62"/>
    <col min="12400" max="12400" width="14.5703125" style="62" customWidth="1"/>
    <col min="12401" max="12401" width="12.85546875" style="62" customWidth="1"/>
    <col min="12402" max="12402" width="13.28515625" style="62" customWidth="1"/>
    <col min="12403" max="12597" width="0.85546875" style="62"/>
    <col min="12598" max="12598" width="2.5703125" style="62" customWidth="1"/>
    <col min="12599" max="12612" width="0.85546875" style="62"/>
    <col min="12613" max="12613" width="1.42578125" style="62" customWidth="1"/>
    <col min="12614" max="12650" width="0.85546875" style="62"/>
    <col min="12651" max="12651" width="1.85546875" style="62" customWidth="1"/>
    <col min="12652" max="12655" width="0.85546875" style="62"/>
    <col min="12656" max="12656" width="14.5703125" style="62" customWidth="1"/>
    <col min="12657" max="12657" width="12.85546875" style="62" customWidth="1"/>
    <col min="12658" max="12658" width="13.28515625" style="62" customWidth="1"/>
    <col min="12659" max="12853" width="0.85546875" style="62"/>
    <col min="12854" max="12854" width="2.5703125" style="62" customWidth="1"/>
    <col min="12855" max="12868" width="0.85546875" style="62"/>
    <col min="12869" max="12869" width="1.42578125" style="62" customWidth="1"/>
    <col min="12870" max="12906" width="0.85546875" style="62"/>
    <col min="12907" max="12907" width="1.85546875" style="62" customWidth="1"/>
    <col min="12908" max="12911" width="0.85546875" style="62"/>
    <col min="12912" max="12912" width="14.5703125" style="62" customWidth="1"/>
    <col min="12913" max="12913" width="12.85546875" style="62" customWidth="1"/>
    <col min="12914" max="12914" width="13.28515625" style="62" customWidth="1"/>
    <col min="12915" max="13109" width="0.85546875" style="62"/>
    <col min="13110" max="13110" width="2.5703125" style="62" customWidth="1"/>
    <col min="13111" max="13124" width="0.85546875" style="62"/>
    <col min="13125" max="13125" width="1.42578125" style="62" customWidth="1"/>
    <col min="13126" max="13162" width="0.85546875" style="62"/>
    <col min="13163" max="13163" width="1.85546875" style="62" customWidth="1"/>
    <col min="13164" max="13167" width="0.85546875" style="62"/>
    <col min="13168" max="13168" width="14.5703125" style="62" customWidth="1"/>
    <col min="13169" max="13169" width="12.85546875" style="62" customWidth="1"/>
    <col min="13170" max="13170" width="13.28515625" style="62" customWidth="1"/>
    <col min="13171" max="13365" width="0.85546875" style="62"/>
    <col min="13366" max="13366" width="2.5703125" style="62" customWidth="1"/>
    <col min="13367" max="13380" width="0.85546875" style="62"/>
    <col min="13381" max="13381" width="1.42578125" style="62" customWidth="1"/>
    <col min="13382" max="13418" width="0.85546875" style="62"/>
    <col min="13419" max="13419" width="1.85546875" style="62" customWidth="1"/>
    <col min="13420" max="13423" width="0.85546875" style="62"/>
    <col min="13424" max="13424" width="14.5703125" style="62" customWidth="1"/>
    <col min="13425" max="13425" width="12.85546875" style="62" customWidth="1"/>
    <col min="13426" max="13426" width="13.28515625" style="62" customWidth="1"/>
    <col min="13427" max="13621" width="0.85546875" style="62"/>
    <col min="13622" max="13622" width="2.5703125" style="62" customWidth="1"/>
    <col min="13623" max="13636" width="0.85546875" style="62"/>
    <col min="13637" max="13637" width="1.42578125" style="62" customWidth="1"/>
    <col min="13638" max="13674" width="0.85546875" style="62"/>
    <col min="13675" max="13675" width="1.85546875" style="62" customWidth="1"/>
    <col min="13676" max="13679" width="0.85546875" style="62"/>
    <col min="13680" max="13680" width="14.5703125" style="62" customWidth="1"/>
    <col min="13681" max="13681" width="12.85546875" style="62" customWidth="1"/>
    <col min="13682" max="13682" width="13.28515625" style="62" customWidth="1"/>
    <col min="13683" max="13877" width="0.85546875" style="62"/>
    <col min="13878" max="13878" width="2.5703125" style="62" customWidth="1"/>
    <col min="13879" max="13892" width="0.85546875" style="62"/>
    <col min="13893" max="13893" width="1.42578125" style="62" customWidth="1"/>
    <col min="13894" max="13930" width="0.85546875" style="62"/>
    <col min="13931" max="13931" width="1.85546875" style="62" customWidth="1"/>
    <col min="13932" max="13935" width="0.85546875" style="62"/>
    <col min="13936" max="13936" width="14.5703125" style="62" customWidth="1"/>
    <col min="13937" max="13937" width="12.85546875" style="62" customWidth="1"/>
    <col min="13938" max="13938" width="13.28515625" style="62" customWidth="1"/>
    <col min="13939" max="14133" width="0.85546875" style="62"/>
    <col min="14134" max="14134" width="2.5703125" style="62" customWidth="1"/>
    <col min="14135" max="14148" width="0.85546875" style="62"/>
    <col min="14149" max="14149" width="1.42578125" style="62" customWidth="1"/>
    <col min="14150" max="14186" width="0.85546875" style="62"/>
    <col min="14187" max="14187" width="1.85546875" style="62" customWidth="1"/>
    <col min="14188" max="14191" width="0.85546875" style="62"/>
    <col min="14192" max="14192" width="14.5703125" style="62" customWidth="1"/>
    <col min="14193" max="14193" width="12.85546875" style="62" customWidth="1"/>
    <col min="14194" max="14194" width="13.28515625" style="62" customWidth="1"/>
    <col min="14195" max="14389" width="0.85546875" style="62"/>
    <col min="14390" max="14390" width="2.5703125" style="62" customWidth="1"/>
    <col min="14391" max="14404" width="0.85546875" style="62"/>
    <col min="14405" max="14405" width="1.42578125" style="62" customWidth="1"/>
    <col min="14406" max="14442" width="0.85546875" style="62"/>
    <col min="14443" max="14443" width="1.85546875" style="62" customWidth="1"/>
    <col min="14444" max="14447" width="0.85546875" style="62"/>
    <col min="14448" max="14448" width="14.5703125" style="62" customWidth="1"/>
    <col min="14449" max="14449" width="12.85546875" style="62" customWidth="1"/>
    <col min="14450" max="14450" width="13.28515625" style="62" customWidth="1"/>
    <col min="14451" max="14645" width="0.85546875" style="62"/>
    <col min="14646" max="14646" width="2.5703125" style="62" customWidth="1"/>
    <col min="14647" max="14660" width="0.85546875" style="62"/>
    <col min="14661" max="14661" width="1.42578125" style="62" customWidth="1"/>
    <col min="14662" max="14698" width="0.85546875" style="62"/>
    <col min="14699" max="14699" width="1.85546875" style="62" customWidth="1"/>
    <col min="14700" max="14703" width="0.85546875" style="62"/>
    <col min="14704" max="14704" width="14.5703125" style="62" customWidth="1"/>
    <col min="14705" max="14705" width="12.85546875" style="62" customWidth="1"/>
    <col min="14706" max="14706" width="13.28515625" style="62" customWidth="1"/>
    <col min="14707" max="14901" width="0.85546875" style="62"/>
    <col min="14902" max="14902" width="2.5703125" style="62" customWidth="1"/>
    <col min="14903" max="14916" width="0.85546875" style="62"/>
    <col min="14917" max="14917" width="1.42578125" style="62" customWidth="1"/>
    <col min="14918" max="14954" width="0.85546875" style="62"/>
    <col min="14955" max="14955" width="1.85546875" style="62" customWidth="1"/>
    <col min="14956" max="14959" width="0.85546875" style="62"/>
    <col min="14960" max="14960" width="14.5703125" style="62" customWidth="1"/>
    <col min="14961" max="14961" width="12.85546875" style="62" customWidth="1"/>
    <col min="14962" max="14962" width="13.28515625" style="62" customWidth="1"/>
    <col min="14963" max="15157" width="0.85546875" style="62"/>
    <col min="15158" max="15158" width="2.5703125" style="62" customWidth="1"/>
    <col min="15159" max="15172" width="0.85546875" style="62"/>
    <col min="15173" max="15173" width="1.42578125" style="62" customWidth="1"/>
    <col min="15174" max="15210" width="0.85546875" style="62"/>
    <col min="15211" max="15211" width="1.85546875" style="62" customWidth="1"/>
    <col min="15212" max="15215" width="0.85546875" style="62"/>
    <col min="15216" max="15216" width="14.5703125" style="62" customWidth="1"/>
    <col min="15217" max="15217" width="12.85546875" style="62" customWidth="1"/>
    <col min="15218" max="15218" width="13.28515625" style="62" customWidth="1"/>
    <col min="15219" max="15413" width="0.85546875" style="62"/>
    <col min="15414" max="15414" width="2.5703125" style="62" customWidth="1"/>
    <col min="15415" max="15428" width="0.85546875" style="62"/>
    <col min="15429" max="15429" width="1.42578125" style="62" customWidth="1"/>
    <col min="15430" max="15466" width="0.85546875" style="62"/>
    <col min="15467" max="15467" width="1.85546875" style="62" customWidth="1"/>
    <col min="15468" max="15471" width="0.85546875" style="62"/>
    <col min="15472" max="15472" width="14.5703125" style="62" customWidth="1"/>
    <col min="15473" max="15473" width="12.85546875" style="62" customWidth="1"/>
    <col min="15474" max="15474" width="13.28515625" style="62" customWidth="1"/>
    <col min="15475" max="15669" width="0.85546875" style="62"/>
    <col min="15670" max="15670" width="2.5703125" style="62" customWidth="1"/>
    <col min="15671" max="15684" width="0.85546875" style="62"/>
    <col min="15685" max="15685" width="1.42578125" style="62" customWidth="1"/>
    <col min="15686" max="15722" width="0.85546875" style="62"/>
    <col min="15723" max="15723" width="1.85546875" style="62" customWidth="1"/>
    <col min="15724" max="15727" width="0.85546875" style="62"/>
    <col min="15728" max="15728" width="14.5703125" style="62" customWidth="1"/>
    <col min="15729" max="15729" width="12.85546875" style="62" customWidth="1"/>
    <col min="15730" max="15730" width="13.28515625" style="62" customWidth="1"/>
    <col min="15731" max="15925" width="0.85546875" style="62"/>
    <col min="15926" max="15926" width="2.5703125" style="62" customWidth="1"/>
    <col min="15927" max="15940" width="0.85546875" style="62"/>
    <col min="15941" max="15941" width="1.42578125" style="62" customWidth="1"/>
    <col min="15942" max="15978" width="0.85546875" style="62"/>
    <col min="15979" max="15979" width="1.85546875" style="62" customWidth="1"/>
    <col min="15980" max="15983" width="0.85546875" style="62"/>
    <col min="15984" max="15984" width="14.5703125" style="62" customWidth="1"/>
    <col min="15985" max="15985" width="12.85546875" style="62" customWidth="1"/>
    <col min="15986" max="15986" width="13.28515625" style="62" customWidth="1"/>
    <col min="15987" max="16181" width="0.85546875" style="62"/>
    <col min="16182" max="16182" width="2.5703125" style="62" customWidth="1"/>
    <col min="16183" max="16196" width="0.85546875" style="62"/>
    <col min="16197" max="16197" width="1.42578125" style="62" customWidth="1"/>
    <col min="16198" max="16234" width="0.85546875" style="62"/>
    <col min="16235" max="16235" width="1.85546875" style="62" customWidth="1"/>
    <col min="16236" max="16239" width="0.85546875" style="62"/>
    <col min="16240" max="16240" width="14.5703125" style="62" customWidth="1"/>
    <col min="16241" max="16241" width="12.85546875" style="62" customWidth="1"/>
    <col min="16242" max="16242" width="13.28515625" style="62" customWidth="1"/>
    <col min="16243" max="16384" width="0.85546875" style="62"/>
  </cols>
  <sheetData>
    <row r="1" spans="1:114" ht="12" customHeight="1" x14ac:dyDescent="0.25">
      <c r="DH1" s="395" t="s">
        <v>446</v>
      </c>
      <c r="DI1" s="395"/>
      <c r="DJ1" s="395"/>
    </row>
    <row r="2" spans="1:114" s="96" customFormat="1" ht="14.25" x14ac:dyDescent="0.2">
      <c r="A2" s="397" t="s">
        <v>541</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row>
    <row r="4" spans="1:114" ht="16.5" customHeight="1" x14ac:dyDescent="0.25">
      <c r="A4" s="96" t="s">
        <v>352</v>
      </c>
      <c r="W4" s="396">
        <v>112</v>
      </c>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c r="DF4" s="396"/>
      <c r="DG4" s="396"/>
      <c r="DH4" s="396"/>
    </row>
    <row r="5" spans="1:114" ht="13.5" customHeight="1" x14ac:dyDescent="0.25"/>
    <row r="6" spans="1:114" s="90" customFormat="1" ht="27.75" customHeight="1" x14ac:dyDescent="0.2">
      <c r="A6" s="372" t="s">
        <v>353</v>
      </c>
      <c r="B6" s="373"/>
      <c r="C6" s="373"/>
      <c r="D6" s="374"/>
      <c r="E6" s="372" t="s">
        <v>376</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4"/>
      <c r="AY6" s="372" t="s">
        <v>542</v>
      </c>
      <c r="AZ6" s="373"/>
      <c r="BA6" s="373"/>
      <c r="BB6" s="373"/>
      <c r="BC6" s="373"/>
      <c r="BD6" s="373"/>
      <c r="BE6" s="373"/>
      <c r="BF6" s="373"/>
      <c r="BG6" s="373"/>
      <c r="BH6" s="373"/>
      <c r="BI6" s="373"/>
      <c r="BJ6" s="373"/>
      <c r="BK6" s="373"/>
      <c r="BL6" s="374"/>
      <c r="BM6" s="372" t="s">
        <v>543</v>
      </c>
      <c r="BN6" s="373"/>
      <c r="BO6" s="373"/>
      <c r="BP6" s="373"/>
      <c r="BQ6" s="373"/>
      <c r="BR6" s="373"/>
      <c r="BS6" s="373"/>
      <c r="BT6" s="373"/>
      <c r="BU6" s="373"/>
      <c r="BV6" s="373"/>
      <c r="BW6" s="373"/>
      <c r="BX6" s="373"/>
      <c r="BY6" s="373"/>
      <c r="BZ6" s="374"/>
      <c r="CA6" s="372" t="s">
        <v>544</v>
      </c>
      <c r="CB6" s="373"/>
      <c r="CC6" s="373"/>
      <c r="CD6" s="373"/>
      <c r="CE6" s="373"/>
      <c r="CF6" s="373"/>
      <c r="CG6" s="373"/>
      <c r="CH6" s="373"/>
      <c r="CI6" s="373"/>
      <c r="CJ6" s="373"/>
      <c r="CK6" s="373"/>
      <c r="CL6" s="373"/>
      <c r="CM6" s="373"/>
      <c r="CN6" s="373"/>
      <c r="CO6" s="373"/>
      <c r="CP6" s="373"/>
      <c r="CQ6" s="374"/>
      <c r="CR6" s="372" t="s">
        <v>426</v>
      </c>
      <c r="CS6" s="373"/>
      <c r="CT6" s="373"/>
      <c r="CU6" s="373"/>
      <c r="CV6" s="373"/>
      <c r="CW6" s="373"/>
      <c r="CX6" s="373"/>
      <c r="CY6" s="373"/>
      <c r="CZ6" s="373"/>
      <c r="DA6" s="373"/>
      <c r="DB6" s="373"/>
      <c r="DC6" s="373"/>
      <c r="DD6" s="373"/>
      <c r="DE6" s="373"/>
      <c r="DF6" s="373"/>
      <c r="DG6" s="374"/>
      <c r="DH6" s="381" t="s">
        <v>360</v>
      </c>
      <c r="DI6" s="382"/>
      <c r="DJ6" s="383"/>
    </row>
    <row r="7" spans="1:114" s="90" customFormat="1" ht="72.75" customHeight="1" x14ac:dyDescent="0.2">
      <c r="A7" s="378"/>
      <c r="B7" s="379"/>
      <c r="C7" s="379"/>
      <c r="D7" s="380"/>
      <c r="E7" s="378"/>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80"/>
      <c r="AY7" s="378"/>
      <c r="AZ7" s="379"/>
      <c r="BA7" s="379"/>
      <c r="BB7" s="379"/>
      <c r="BC7" s="379"/>
      <c r="BD7" s="379"/>
      <c r="BE7" s="379"/>
      <c r="BF7" s="379"/>
      <c r="BG7" s="379"/>
      <c r="BH7" s="379"/>
      <c r="BI7" s="379"/>
      <c r="BJ7" s="379"/>
      <c r="BK7" s="379"/>
      <c r="BL7" s="380"/>
      <c r="BM7" s="378"/>
      <c r="BN7" s="379"/>
      <c r="BO7" s="379"/>
      <c r="BP7" s="379"/>
      <c r="BQ7" s="379"/>
      <c r="BR7" s="379"/>
      <c r="BS7" s="379"/>
      <c r="BT7" s="379"/>
      <c r="BU7" s="379"/>
      <c r="BV7" s="379"/>
      <c r="BW7" s="379"/>
      <c r="BX7" s="379"/>
      <c r="BY7" s="379"/>
      <c r="BZ7" s="380"/>
      <c r="CA7" s="378"/>
      <c r="CB7" s="379"/>
      <c r="CC7" s="379"/>
      <c r="CD7" s="379"/>
      <c r="CE7" s="379"/>
      <c r="CF7" s="379"/>
      <c r="CG7" s="379"/>
      <c r="CH7" s="379"/>
      <c r="CI7" s="379"/>
      <c r="CJ7" s="379"/>
      <c r="CK7" s="379"/>
      <c r="CL7" s="379"/>
      <c r="CM7" s="379"/>
      <c r="CN7" s="379"/>
      <c r="CO7" s="379"/>
      <c r="CP7" s="379"/>
      <c r="CQ7" s="380"/>
      <c r="CR7" s="378"/>
      <c r="CS7" s="379"/>
      <c r="CT7" s="379"/>
      <c r="CU7" s="379"/>
      <c r="CV7" s="379"/>
      <c r="CW7" s="379"/>
      <c r="CX7" s="379"/>
      <c r="CY7" s="379"/>
      <c r="CZ7" s="379"/>
      <c r="DA7" s="379"/>
      <c r="DB7" s="379"/>
      <c r="DC7" s="379"/>
      <c r="DD7" s="379"/>
      <c r="DE7" s="379"/>
      <c r="DF7" s="379"/>
      <c r="DG7" s="380"/>
      <c r="DH7" s="76" t="s">
        <v>362</v>
      </c>
      <c r="DI7" s="76" t="s">
        <v>363</v>
      </c>
      <c r="DJ7" s="76" t="s">
        <v>415</v>
      </c>
    </row>
    <row r="8" spans="1:114" s="70" customFormat="1" ht="12.75" x14ac:dyDescent="0.2">
      <c r="A8" s="371">
        <v>1</v>
      </c>
      <c r="B8" s="371"/>
      <c r="C8" s="371"/>
      <c r="D8" s="371"/>
      <c r="E8" s="371">
        <v>2</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v>3</v>
      </c>
      <c r="AZ8" s="371"/>
      <c r="BA8" s="371"/>
      <c r="BB8" s="371"/>
      <c r="BC8" s="371"/>
      <c r="BD8" s="371"/>
      <c r="BE8" s="371"/>
      <c r="BF8" s="371"/>
      <c r="BG8" s="371"/>
      <c r="BH8" s="371"/>
      <c r="BI8" s="371"/>
      <c r="BJ8" s="371"/>
      <c r="BK8" s="371"/>
      <c r="BL8" s="371"/>
      <c r="BM8" s="371">
        <v>4</v>
      </c>
      <c r="BN8" s="371"/>
      <c r="BO8" s="371"/>
      <c r="BP8" s="371"/>
      <c r="BQ8" s="371"/>
      <c r="BR8" s="371"/>
      <c r="BS8" s="371"/>
      <c r="BT8" s="371"/>
      <c r="BU8" s="371"/>
      <c r="BV8" s="371"/>
      <c r="BW8" s="371"/>
      <c r="BX8" s="371"/>
      <c r="BY8" s="371"/>
      <c r="BZ8" s="371"/>
      <c r="CA8" s="371">
        <v>5</v>
      </c>
      <c r="CB8" s="371"/>
      <c r="CC8" s="371"/>
      <c r="CD8" s="371"/>
      <c r="CE8" s="371"/>
      <c r="CF8" s="371"/>
      <c r="CG8" s="371"/>
      <c r="CH8" s="371"/>
      <c r="CI8" s="371"/>
      <c r="CJ8" s="371"/>
      <c r="CK8" s="371"/>
      <c r="CL8" s="371"/>
      <c r="CM8" s="371"/>
      <c r="CN8" s="371"/>
      <c r="CO8" s="371"/>
      <c r="CP8" s="371"/>
      <c r="CQ8" s="371"/>
      <c r="CR8" s="371">
        <v>6</v>
      </c>
      <c r="CS8" s="371"/>
      <c r="CT8" s="371"/>
      <c r="CU8" s="371"/>
      <c r="CV8" s="371"/>
      <c r="CW8" s="371"/>
      <c r="CX8" s="371"/>
      <c r="CY8" s="371"/>
      <c r="CZ8" s="371"/>
      <c r="DA8" s="371"/>
      <c r="DB8" s="371"/>
      <c r="DC8" s="371"/>
      <c r="DD8" s="371"/>
      <c r="DE8" s="371"/>
      <c r="DF8" s="371"/>
      <c r="DG8" s="371"/>
      <c r="DH8" s="89">
        <v>7</v>
      </c>
      <c r="DI8" s="89">
        <v>8</v>
      </c>
      <c r="DJ8" s="89">
        <v>9</v>
      </c>
    </row>
    <row r="9" spans="1:114" s="72" customFormat="1" ht="15" customHeight="1" x14ac:dyDescent="0.2">
      <c r="A9" s="369" t="s">
        <v>10</v>
      </c>
      <c r="B9" s="369"/>
      <c r="C9" s="369"/>
      <c r="D9" s="369"/>
      <c r="E9" s="370" t="s">
        <v>545</v>
      </c>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65">
        <v>2</v>
      </c>
      <c r="AZ9" s="365"/>
      <c r="BA9" s="365"/>
      <c r="BB9" s="365"/>
      <c r="BC9" s="365"/>
      <c r="BD9" s="365"/>
      <c r="BE9" s="365"/>
      <c r="BF9" s="365"/>
      <c r="BG9" s="365"/>
      <c r="BH9" s="365"/>
      <c r="BI9" s="365"/>
      <c r="BJ9" s="365"/>
      <c r="BK9" s="365"/>
      <c r="BL9" s="365"/>
      <c r="BM9" s="365">
        <v>12</v>
      </c>
      <c r="BN9" s="365"/>
      <c r="BO9" s="365"/>
      <c r="BP9" s="365"/>
      <c r="BQ9" s="365"/>
      <c r="BR9" s="365"/>
      <c r="BS9" s="365"/>
      <c r="BT9" s="365"/>
      <c r="BU9" s="365"/>
      <c r="BV9" s="365"/>
      <c r="BW9" s="365"/>
      <c r="BX9" s="365"/>
      <c r="BY9" s="365"/>
      <c r="BZ9" s="365"/>
      <c r="CA9" s="365">
        <v>60</v>
      </c>
      <c r="CB9" s="365"/>
      <c r="CC9" s="365"/>
      <c r="CD9" s="365"/>
      <c r="CE9" s="365"/>
      <c r="CF9" s="365"/>
      <c r="CG9" s="365"/>
      <c r="CH9" s="365"/>
      <c r="CI9" s="365"/>
      <c r="CJ9" s="365"/>
      <c r="CK9" s="365"/>
      <c r="CL9" s="365"/>
      <c r="CM9" s="365"/>
      <c r="CN9" s="365"/>
      <c r="CO9" s="365"/>
      <c r="CP9" s="365"/>
      <c r="CQ9" s="365"/>
      <c r="CR9" s="365">
        <f>AY9*BM9*CA9</f>
        <v>1440</v>
      </c>
      <c r="CS9" s="365"/>
      <c r="CT9" s="365"/>
      <c r="CU9" s="365"/>
      <c r="CV9" s="365"/>
      <c r="CW9" s="365"/>
      <c r="CX9" s="365"/>
      <c r="CY9" s="365"/>
      <c r="CZ9" s="365"/>
      <c r="DA9" s="365"/>
      <c r="DB9" s="365"/>
      <c r="DC9" s="365"/>
      <c r="DD9" s="365"/>
      <c r="DE9" s="365"/>
      <c r="DF9" s="365"/>
      <c r="DG9" s="365"/>
      <c r="DH9" s="88">
        <v>1440</v>
      </c>
      <c r="DI9" s="88">
        <v>0</v>
      </c>
      <c r="DJ9" s="88">
        <f>CR9-DH9-DI9</f>
        <v>0</v>
      </c>
    </row>
    <row r="10" spans="1:114" s="72" customFormat="1" ht="15" customHeight="1" x14ac:dyDescent="0.2">
      <c r="A10" s="369"/>
      <c r="B10" s="369"/>
      <c r="C10" s="369"/>
      <c r="D10" s="369"/>
      <c r="E10" s="367" t="s">
        <v>371</v>
      </c>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c r="AY10" s="393" t="s">
        <v>36</v>
      </c>
      <c r="AZ10" s="393"/>
      <c r="BA10" s="393"/>
      <c r="BB10" s="393"/>
      <c r="BC10" s="393"/>
      <c r="BD10" s="393"/>
      <c r="BE10" s="393"/>
      <c r="BF10" s="393"/>
      <c r="BG10" s="393"/>
      <c r="BH10" s="393"/>
      <c r="BI10" s="393"/>
      <c r="BJ10" s="393"/>
      <c r="BK10" s="393"/>
      <c r="BL10" s="393"/>
      <c r="BM10" s="393" t="s">
        <v>36</v>
      </c>
      <c r="BN10" s="393"/>
      <c r="BO10" s="393"/>
      <c r="BP10" s="393"/>
      <c r="BQ10" s="393"/>
      <c r="BR10" s="393"/>
      <c r="BS10" s="393"/>
      <c r="BT10" s="393"/>
      <c r="BU10" s="393"/>
      <c r="BV10" s="393"/>
      <c r="BW10" s="393"/>
      <c r="BX10" s="393"/>
      <c r="BY10" s="393"/>
      <c r="BZ10" s="393"/>
      <c r="CA10" s="393" t="s">
        <v>36</v>
      </c>
      <c r="CB10" s="393"/>
      <c r="CC10" s="393"/>
      <c r="CD10" s="393"/>
      <c r="CE10" s="393"/>
      <c r="CF10" s="393"/>
      <c r="CG10" s="393"/>
      <c r="CH10" s="393"/>
      <c r="CI10" s="393"/>
      <c r="CJ10" s="393"/>
      <c r="CK10" s="393"/>
      <c r="CL10" s="393"/>
      <c r="CM10" s="393"/>
      <c r="CN10" s="393"/>
      <c r="CO10" s="393"/>
      <c r="CP10" s="393"/>
      <c r="CQ10" s="393"/>
      <c r="CR10" s="365"/>
      <c r="CS10" s="365"/>
      <c r="CT10" s="365"/>
      <c r="CU10" s="365"/>
      <c r="CV10" s="365"/>
      <c r="CW10" s="365"/>
      <c r="CX10" s="365"/>
      <c r="CY10" s="365"/>
      <c r="CZ10" s="365"/>
      <c r="DA10" s="365"/>
      <c r="DB10" s="365"/>
      <c r="DC10" s="365"/>
      <c r="DD10" s="365"/>
      <c r="DE10" s="365"/>
      <c r="DF10" s="365"/>
      <c r="DG10" s="365"/>
      <c r="DH10" s="88"/>
      <c r="DI10" s="88"/>
      <c r="DJ10" s="88"/>
    </row>
  </sheetData>
  <mergeCells count="28">
    <mergeCell ref="CR8:DG8"/>
    <mergeCell ref="DH1:DJ1"/>
    <mergeCell ref="A2:DG2"/>
    <mergeCell ref="W4:DH4"/>
    <mergeCell ref="A6:D7"/>
    <mergeCell ref="E6:AX7"/>
    <mergeCell ref="AY6:BL7"/>
    <mergeCell ref="BM6:BZ7"/>
    <mergeCell ref="CA6:CQ7"/>
    <mergeCell ref="CR6:DG7"/>
    <mergeCell ref="DH6:DJ6"/>
    <mergeCell ref="A8:D8"/>
    <mergeCell ref="E8:AX8"/>
    <mergeCell ref="AY8:BL8"/>
    <mergeCell ref="BM8:BZ8"/>
    <mergeCell ref="CA8:CQ8"/>
    <mergeCell ref="CR10:DG10"/>
    <mergeCell ref="A9:D9"/>
    <mergeCell ref="E9:AX9"/>
    <mergeCell ref="AY9:BL9"/>
    <mergeCell ref="BM9:BZ9"/>
    <mergeCell ref="CA9:CQ9"/>
    <mergeCell ref="CR9:DG9"/>
    <mergeCell ref="A10:D10"/>
    <mergeCell ref="E10:AX10"/>
    <mergeCell ref="AY10:BL10"/>
    <mergeCell ref="BM10:BZ10"/>
    <mergeCell ref="CA10:CQ10"/>
  </mergeCells>
  <pageMargins left="0.78740157480314965" right="0.78740157480314965" top="1.1811023622047245" bottom="0.39370078740157483" header="0" footer="0"/>
  <pageSetup paperSize="9" scale="96" fitToHeight="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4C490-5F7D-4F83-AE99-A9BA1C4B3E1C}">
  <dimension ref="A1:DH24"/>
  <sheetViews>
    <sheetView view="pageBreakPreview" zoomScaleNormal="100" zoomScaleSheetLayoutView="100" workbookViewId="0">
      <selection activeCell="E6" sqref="E6:BT7"/>
    </sheetView>
  </sheetViews>
  <sheetFormatPr defaultColWidth="0.85546875" defaultRowHeight="12" customHeight="1" x14ac:dyDescent="0.25"/>
  <cols>
    <col min="1" max="100" width="0.85546875" style="62"/>
    <col min="101" max="105" width="1.85546875" style="62" customWidth="1"/>
    <col min="106" max="109" width="0.85546875" style="62"/>
    <col min="110" max="110" width="14.5703125" style="62" customWidth="1"/>
    <col min="111" max="111" width="12.85546875" style="62" customWidth="1"/>
    <col min="112" max="112" width="13.28515625" style="62" customWidth="1"/>
    <col min="113" max="356" width="0.85546875" style="62"/>
    <col min="357" max="361" width="1.85546875" style="62" customWidth="1"/>
    <col min="362" max="365" width="0.85546875" style="62"/>
    <col min="366" max="366" width="14.5703125" style="62" customWidth="1"/>
    <col min="367" max="367" width="12.85546875" style="62" customWidth="1"/>
    <col min="368" max="368" width="13.28515625" style="62" customWidth="1"/>
    <col min="369" max="612" width="0.85546875" style="62"/>
    <col min="613" max="617" width="1.85546875" style="62" customWidth="1"/>
    <col min="618" max="621" width="0.85546875" style="62"/>
    <col min="622" max="622" width="14.5703125" style="62" customWidth="1"/>
    <col min="623" max="623" width="12.85546875" style="62" customWidth="1"/>
    <col min="624" max="624" width="13.28515625" style="62" customWidth="1"/>
    <col min="625" max="868" width="0.85546875" style="62"/>
    <col min="869" max="873" width="1.85546875" style="62" customWidth="1"/>
    <col min="874" max="877" width="0.85546875" style="62"/>
    <col min="878" max="878" width="14.5703125" style="62" customWidth="1"/>
    <col min="879" max="879" width="12.85546875" style="62" customWidth="1"/>
    <col min="880" max="880" width="13.28515625" style="62" customWidth="1"/>
    <col min="881" max="1124" width="0.85546875" style="62"/>
    <col min="1125" max="1129" width="1.85546875" style="62" customWidth="1"/>
    <col min="1130" max="1133" width="0.85546875" style="62"/>
    <col min="1134" max="1134" width="14.5703125" style="62" customWidth="1"/>
    <col min="1135" max="1135" width="12.85546875" style="62" customWidth="1"/>
    <col min="1136" max="1136" width="13.28515625" style="62" customWidth="1"/>
    <col min="1137" max="1380" width="0.85546875" style="62"/>
    <col min="1381" max="1385" width="1.85546875" style="62" customWidth="1"/>
    <col min="1386" max="1389" width="0.85546875" style="62"/>
    <col min="1390" max="1390" width="14.5703125" style="62" customWidth="1"/>
    <col min="1391" max="1391" width="12.85546875" style="62" customWidth="1"/>
    <col min="1392" max="1392" width="13.28515625" style="62" customWidth="1"/>
    <col min="1393" max="1636" width="0.85546875" style="62"/>
    <col min="1637" max="1641" width="1.85546875" style="62" customWidth="1"/>
    <col min="1642" max="1645" width="0.85546875" style="62"/>
    <col min="1646" max="1646" width="14.5703125" style="62" customWidth="1"/>
    <col min="1647" max="1647" width="12.85546875" style="62" customWidth="1"/>
    <col min="1648" max="1648" width="13.28515625" style="62" customWidth="1"/>
    <col min="1649" max="1892" width="0.85546875" style="62"/>
    <col min="1893" max="1897" width="1.85546875" style="62" customWidth="1"/>
    <col min="1898" max="1901" width="0.85546875" style="62"/>
    <col min="1902" max="1902" width="14.5703125" style="62" customWidth="1"/>
    <col min="1903" max="1903" width="12.85546875" style="62" customWidth="1"/>
    <col min="1904" max="1904" width="13.28515625" style="62" customWidth="1"/>
    <col min="1905" max="2148" width="0.85546875" style="62"/>
    <col min="2149" max="2153" width="1.85546875" style="62" customWidth="1"/>
    <col min="2154" max="2157" width="0.85546875" style="62"/>
    <col min="2158" max="2158" width="14.5703125" style="62" customWidth="1"/>
    <col min="2159" max="2159" width="12.85546875" style="62" customWidth="1"/>
    <col min="2160" max="2160" width="13.28515625" style="62" customWidth="1"/>
    <col min="2161" max="2404" width="0.85546875" style="62"/>
    <col min="2405" max="2409" width="1.85546875" style="62" customWidth="1"/>
    <col min="2410" max="2413" width="0.85546875" style="62"/>
    <col min="2414" max="2414" width="14.5703125" style="62" customWidth="1"/>
    <col min="2415" max="2415" width="12.85546875" style="62" customWidth="1"/>
    <col min="2416" max="2416" width="13.28515625" style="62" customWidth="1"/>
    <col min="2417" max="2660" width="0.85546875" style="62"/>
    <col min="2661" max="2665" width="1.85546875" style="62" customWidth="1"/>
    <col min="2666" max="2669" width="0.85546875" style="62"/>
    <col min="2670" max="2670" width="14.5703125" style="62" customWidth="1"/>
    <col min="2671" max="2671" width="12.85546875" style="62" customWidth="1"/>
    <col min="2672" max="2672" width="13.28515625" style="62" customWidth="1"/>
    <col min="2673" max="2916" width="0.85546875" style="62"/>
    <col min="2917" max="2921" width="1.85546875" style="62" customWidth="1"/>
    <col min="2922" max="2925" width="0.85546875" style="62"/>
    <col min="2926" max="2926" width="14.5703125" style="62" customWidth="1"/>
    <col min="2927" max="2927" width="12.85546875" style="62" customWidth="1"/>
    <col min="2928" max="2928" width="13.28515625" style="62" customWidth="1"/>
    <col min="2929" max="3172" width="0.85546875" style="62"/>
    <col min="3173" max="3177" width="1.85546875" style="62" customWidth="1"/>
    <col min="3178" max="3181" width="0.85546875" style="62"/>
    <col min="3182" max="3182" width="14.5703125" style="62" customWidth="1"/>
    <col min="3183" max="3183" width="12.85546875" style="62" customWidth="1"/>
    <col min="3184" max="3184" width="13.28515625" style="62" customWidth="1"/>
    <col min="3185" max="3428" width="0.85546875" style="62"/>
    <col min="3429" max="3433" width="1.85546875" style="62" customWidth="1"/>
    <col min="3434" max="3437" width="0.85546875" style="62"/>
    <col min="3438" max="3438" width="14.5703125" style="62" customWidth="1"/>
    <col min="3439" max="3439" width="12.85546875" style="62" customWidth="1"/>
    <col min="3440" max="3440" width="13.28515625" style="62" customWidth="1"/>
    <col min="3441" max="3684" width="0.85546875" style="62"/>
    <col min="3685" max="3689" width="1.85546875" style="62" customWidth="1"/>
    <col min="3690" max="3693" width="0.85546875" style="62"/>
    <col min="3694" max="3694" width="14.5703125" style="62" customWidth="1"/>
    <col min="3695" max="3695" width="12.85546875" style="62" customWidth="1"/>
    <col min="3696" max="3696" width="13.28515625" style="62" customWidth="1"/>
    <col min="3697" max="3940" width="0.85546875" style="62"/>
    <col min="3941" max="3945" width="1.85546875" style="62" customWidth="1"/>
    <col min="3946" max="3949" width="0.85546875" style="62"/>
    <col min="3950" max="3950" width="14.5703125" style="62" customWidth="1"/>
    <col min="3951" max="3951" width="12.85546875" style="62" customWidth="1"/>
    <col min="3952" max="3952" width="13.28515625" style="62" customWidth="1"/>
    <col min="3953" max="4196" width="0.85546875" style="62"/>
    <col min="4197" max="4201" width="1.85546875" style="62" customWidth="1"/>
    <col min="4202" max="4205" width="0.85546875" style="62"/>
    <col min="4206" max="4206" width="14.5703125" style="62" customWidth="1"/>
    <col min="4207" max="4207" width="12.85546875" style="62" customWidth="1"/>
    <col min="4208" max="4208" width="13.28515625" style="62" customWidth="1"/>
    <col min="4209" max="4452" width="0.85546875" style="62"/>
    <col min="4453" max="4457" width="1.85546875" style="62" customWidth="1"/>
    <col min="4458" max="4461" width="0.85546875" style="62"/>
    <col min="4462" max="4462" width="14.5703125" style="62" customWidth="1"/>
    <col min="4463" max="4463" width="12.85546875" style="62" customWidth="1"/>
    <col min="4464" max="4464" width="13.28515625" style="62" customWidth="1"/>
    <col min="4465" max="4708" width="0.85546875" style="62"/>
    <col min="4709" max="4713" width="1.85546875" style="62" customWidth="1"/>
    <col min="4714" max="4717" width="0.85546875" style="62"/>
    <col min="4718" max="4718" width="14.5703125" style="62" customWidth="1"/>
    <col min="4719" max="4719" width="12.85546875" style="62" customWidth="1"/>
    <col min="4720" max="4720" width="13.28515625" style="62" customWidth="1"/>
    <col min="4721" max="4964" width="0.85546875" style="62"/>
    <col min="4965" max="4969" width="1.85546875" style="62" customWidth="1"/>
    <col min="4970" max="4973" width="0.85546875" style="62"/>
    <col min="4974" max="4974" width="14.5703125" style="62" customWidth="1"/>
    <col min="4975" max="4975" width="12.85546875" style="62" customWidth="1"/>
    <col min="4976" max="4976" width="13.28515625" style="62" customWidth="1"/>
    <col min="4977" max="5220" width="0.85546875" style="62"/>
    <col min="5221" max="5225" width="1.85546875" style="62" customWidth="1"/>
    <col min="5226" max="5229" width="0.85546875" style="62"/>
    <col min="5230" max="5230" width="14.5703125" style="62" customWidth="1"/>
    <col min="5231" max="5231" width="12.85546875" style="62" customWidth="1"/>
    <col min="5232" max="5232" width="13.28515625" style="62" customWidth="1"/>
    <col min="5233" max="5476" width="0.85546875" style="62"/>
    <col min="5477" max="5481" width="1.85546875" style="62" customWidth="1"/>
    <col min="5482" max="5485" width="0.85546875" style="62"/>
    <col min="5486" max="5486" width="14.5703125" style="62" customWidth="1"/>
    <col min="5487" max="5487" width="12.85546875" style="62" customWidth="1"/>
    <col min="5488" max="5488" width="13.28515625" style="62" customWidth="1"/>
    <col min="5489" max="5732" width="0.85546875" style="62"/>
    <col min="5733" max="5737" width="1.85546875" style="62" customWidth="1"/>
    <col min="5738" max="5741" width="0.85546875" style="62"/>
    <col min="5742" max="5742" width="14.5703125" style="62" customWidth="1"/>
    <col min="5743" max="5743" width="12.85546875" style="62" customWidth="1"/>
    <col min="5744" max="5744" width="13.28515625" style="62" customWidth="1"/>
    <col min="5745" max="5988" width="0.85546875" style="62"/>
    <col min="5989" max="5993" width="1.85546875" style="62" customWidth="1"/>
    <col min="5994" max="5997" width="0.85546875" style="62"/>
    <col min="5998" max="5998" width="14.5703125" style="62" customWidth="1"/>
    <col min="5999" max="5999" width="12.85546875" style="62" customWidth="1"/>
    <col min="6000" max="6000" width="13.28515625" style="62" customWidth="1"/>
    <col min="6001" max="6244" width="0.85546875" style="62"/>
    <col min="6245" max="6249" width="1.85546875" style="62" customWidth="1"/>
    <col min="6250" max="6253" width="0.85546875" style="62"/>
    <col min="6254" max="6254" width="14.5703125" style="62" customWidth="1"/>
    <col min="6255" max="6255" width="12.85546875" style="62" customWidth="1"/>
    <col min="6256" max="6256" width="13.28515625" style="62" customWidth="1"/>
    <col min="6257" max="6500" width="0.85546875" style="62"/>
    <col min="6501" max="6505" width="1.85546875" style="62" customWidth="1"/>
    <col min="6506" max="6509" width="0.85546875" style="62"/>
    <col min="6510" max="6510" width="14.5703125" style="62" customWidth="1"/>
    <col min="6511" max="6511" width="12.85546875" style="62" customWidth="1"/>
    <col min="6512" max="6512" width="13.28515625" style="62" customWidth="1"/>
    <col min="6513" max="6756" width="0.85546875" style="62"/>
    <col min="6757" max="6761" width="1.85546875" style="62" customWidth="1"/>
    <col min="6762" max="6765" width="0.85546875" style="62"/>
    <col min="6766" max="6766" width="14.5703125" style="62" customWidth="1"/>
    <col min="6767" max="6767" width="12.85546875" style="62" customWidth="1"/>
    <col min="6768" max="6768" width="13.28515625" style="62" customWidth="1"/>
    <col min="6769" max="7012" width="0.85546875" style="62"/>
    <col min="7013" max="7017" width="1.85546875" style="62" customWidth="1"/>
    <col min="7018" max="7021" width="0.85546875" style="62"/>
    <col min="7022" max="7022" width="14.5703125" style="62" customWidth="1"/>
    <col min="7023" max="7023" width="12.85546875" style="62" customWidth="1"/>
    <col min="7024" max="7024" width="13.28515625" style="62" customWidth="1"/>
    <col min="7025" max="7268" width="0.85546875" style="62"/>
    <col min="7269" max="7273" width="1.85546875" style="62" customWidth="1"/>
    <col min="7274" max="7277" width="0.85546875" style="62"/>
    <col min="7278" max="7278" width="14.5703125" style="62" customWidth="1"/>
    <col min="7279" max="7279" width="12.85546875" style="62" customWidth="1"/>
    <col min="7280" max="7280" width="13.28515625" style="62" customWidth="1"/>
    <col min="7281" max="7524" width="0.85546875" style="62"/>
    <col min="7525" max="7529" width="1.85546875" style="62" customWidth="1"/>
    <col min="7530" max="7533" width="0.85546875" style="62"/>
    <col min="7534" max="7534" width="14.5703125" style="62" customWidth="1"/>
    <col min="7535" max="7535" width="12.85546875" style="62" customWidth="1"/>
    <col min="7536" max="7536" width="13.28515625" style="62" customWidth="1"/>
    <col min="7537" max="7780" width="0.85546875" style="62"/>
    <col min="7781" max="7785" width="1.85546875" style="62" customWidth="1"/>
    <col min="7786" max="7789" width="0.85546875" style="62"/>
    <col min="7790" max="7790" width="14.5703125" style="62" customWidth="1"/>
    <col min="7791" max="7791" width="12.85546875" style="62" customWidth="1"/>
    <col min="7792" max="7792" width="13.28515625" style="62" customWidth="1"/>
    <col min="7793" max="8036" width="0.85546875" style="62"/>
    <col min="8037" max="8041" width="1.85546875" style="62" customWidth="1"/>
    <col min="8042" max="8045" width="0.85546875" style="62"/>
    <col min="8046" max="8046" width="14.5703125" style="62" customWidth="1"/>
    <col min="8047" max="8047" width="12.85546875" style="62" customWidth="1"/>
    <col min="8048" max="8048" width="13.28515625" style="62" customWidth="1"/>
    <col min="8049" max="8292" width="0.85546875" style="62"/>
    <col min="8293" max="8297" width="1.85546875" style="62" customWidth="1"/>
    <col min="8298" max="8301" width="0.85546875" style="62"/>
    <col min="8302" max="8302" width="14.5703125" style="62" customWidth="1"/>
    <col min="8303" max="8303" width="12.85546875" style="62" customWidth="1"/>
    <col min="8304" max="8304" width="13.28515625" style="62" customWidth="1"/>
    <col min="8305" max="8548" width="0.85546875" style="62"/>
    <col min="8549" max="8553" width="1.85546875" style="62" customWidth="1"/>
    <col min="8554" max="8557" width="0.85546875" style="62"/>
    <col min="8558" max="8558" width="14.5703125" style="62" customWidth="1"/>
    <col min="8559" max="8559" width="12.85546875" style="62" customWidth="1"/>
    <col min="8560" max="8560" width="13.28515625" style="62" customWidth="1"/>
    <col min="8561" max="8804" width="0.85546875" style="62"/>
    <col min="8805" max="8809" width="1.85546875" style="62" customWidth="1"/>
    <col min="8810" max="8813" width="0.85546875" style="62"/>
    <col min="8814" max="8814" width="14.5703125" style="62" customWidth="1"/>
    <col min="8815" max="8815" width="12.85546875" style="62" customWidth="1"/>
    <col min="8816" max="8816" width="13.28515625" style="62" customWidth="1"/>
    <col min="8817" max="9060" width="0.85546875" style="62"/>
    <col min="9061" max="9065" width="1.85546875" style="62" customWidth="1"/>
    <col min="9066" max="9069" width="0.85546875" style="62"/>
    <col min="9070" max="9070" width="14.5703125" style="62" customWidth="1"/>
    <col min="9071" max="9071" width="12.85546875" style="62" customWidth="1"/>
    <col min="9072" max="9072" width="13.28515625" style="62" customWidth="1"/>
    <col min="9073" max="9316" width="0.85546875" style="62"/>
    <col min="9317" max="9321" width="1.85546875" style="62" customWidth="1"/>
    <col min="9322" max="9325" width="0.85546875" style="62"/>
    <col min="9326" max="9326" width="14.5703125" style="62" customWidth="1"/>
    <col min="9327" max="9327" width="12.85546875" style="62" customWidth="1"/>
    <col min="9328" max="9328" width="13.28515625" style="62" customWidth="1"/>
    <col min="9329" max="9572" width="0.85546875" style="62"/>
    <col min="9573" max="9577" width="1.85546875" style="62" customWidth="1"/>
    <col min="9578" max="9581" width="0.85546875" style="62"/>
    <col min="9582" max="9582" width="14.5703125" style="62" customWidth="1"/>
    <col min="9583" max="9583" width="12.85546875" style="62" customWidth="1"/>
    <col min="9584" max="9584" width="13.28515625" style="62" customWidth="1"/>
    <col min="9585" max="9828" width="0.85546875" style="62"/>
    <col min="9829" max="9833" width="1.85546875" style="62" customWidth="1"/>
    <col min="9834" max="9837" width="0.85546875" style="62"/>
    <col min="9838" max="9838" width="14.5703125" style="62" customWidth="1"/>
    <col min="9839" max="9839" width="12.85546875" style="62" customWidth="1"/>
    <col min="9840" max="9840" width="13.28515625" style="62" customWidth="1"/>
    <col min="9841" max="10084" width="0.85546875" style="62"/>
    <col min="10085" max="10089" width="1.85546875" style="62" customWidth="1"/>
    <col min="10090" max="10093" width="0.85546875" style="62"/>
    <col min="10094" max="10094" width="14.5703125" style="62" customWidth="1"/>
    <col min="10095" max="10095" width="12.85546875" style="62" customWidth="1"/>
    <col min="10096" max="10096" width="13.28515625" style="62" customWidth="1"/>
    <col min="10097" max="10340" width="0.85546875" style="62"/>
    <col min="10341" max="10345" width="1.85546875" style="62" customWidth="1"/>
    <col min="10346" max="10349" width="0.85546875" style="62"/>
    <col min="10350" max="10350" width="14.5703125" style="62" customWidth="1"/>
    <col min="10351" max="10351" width="12.85546875" style="62" customWidth="1"/>
    <col min="10352" max="10352" width="13.28515625" style="62" customWidth="1"/>
    <col min="10353" max="10596" width="0.85546875" style="62"/>
    <col min="10597" max="10601" width="1.85546875" style="62" customWidth="1"/>
    <col min="10602" max="10605" width="0.85546875" style="62"/>
    <col min="10606" max="10606" width="14.5703125" style="62" customWidth="1"/>
    <col min="10607" max="10607" width="12.85546875" style="62" customWidth="1"/>
    <col min="10608" max="10608" width="13.28515625" style="62" customWidth="1"/>
    <col min="10609" max="10852" width="0.85546875" style="62"/>
    <col min="10853" max="10857" width="1.85546875" style="62" customWidth="1"/>
    <col min="10858" max="10861" width="0.85546875" style="62"/>
    <col min="10862" max="10862" width="14.5703125" style="62" customWidth="1"/>
    <col min="10863" max="10863" width="12.85546875" style="62" customWidth="1"/>
    <col min="10864" max="10864" width="13.28515625" style="62" customWidth="1"/>
    <col min="10865" max="11108" width="0.85546875" style="62"/>
    <col min="11109" max="11113" width="1.85546875" style="62" customWidth="1"/>
    <col min="11114" max="11117" width="0.85546875" style="62"/>
    <col min="11118" max="11118" width="14.5703125" style="62" customWidth="1"/>
    <col min="11119" max="11119" width="12.85546875" style="62" customWidth="1"/>
    <col min="11120" max="11120" width="13.28515625" style="62" customWidth="1"/>
    <col min="11121" max="11364" width="0.85546875" style="62"/>
    <col min="11365" max="11369" width="1.85546875" style="62" customWidth="1"/>
    <col min="11370" max="11373" width="0.85546875" style="62"/>
    <col min="11374" max="11374" width="14.5703125" style="62" customWidth="1"/>
    <col min="11375" max="11375" width="12.85546875" style="62" customWidth="1"/>
    <col min="11376" max="11376" width="13.28515625" style="62" customWidth="1"/>
    <col min="11377" max="11620" width="0.85546875" style="62"/>
    <col min="11621" max="11625" width="1.85546875" style="62" customWidth="1"/>
    <col min="11626" max="11629" width="0.85546875" style="62"/>
    <col min="11630" max="11630" width="14.5703125" style="62" customWidth="1"/>
    <col min="11631" max="11631" width="12.85546875" style="62" customWidth="1"/>
    <col min="11632" max="11632" width="13.28515625" style="62" customWidth="1"/>
    <col min="11633" max="11876" width="0.85546875" style="62"/>
    <col min="11877" max="11881" width="1.85546875" style="62" customWidth="1"/>
    <col min="11882" max="11885" width="0.85546875" style="62"/>
    <col min="11886" max="11886" width="14.5703125" style="62" customWidth="1"/>
    <col min="11887" max="11887" width="12.85546875" style="62" customWidth="1"/>
    <col min="11888" max="11888" width="13.28515625" style="62" customWidth="1"/>
    <col min="11889" max="12132" width="0.85546875" style="62"/>
    <col min="12133" max="12137" width="1.85546875" style="62" customWidth="1"/>
    <col min="12138" max="12141" width="0.85546875" style="62"/>
    <col min="12142" max="12142" width="14.5703125" style="62" customWidth="1"/>
    <col min="12143" max="12143" width="12.85546875" style="62" customWidth="1"/>
    <col min="12144" max="12144" width="13.28515625" style="62" customWidth="1"/>
    <col min="12145" max="12388" width="0.85546875" style="62"/>
    <col min="12389" max="12393" width="1.85546875" style="62" customWidth="1"/>
    <col min="12394" max="12397" width="0.85546875" style="62"/>
    <col min="12398" max="12398" width="14.5703125" style="62" customWidth="1"/>
    <col min="12399" max="12399" width="12.85546875" style="62" customWidth="1"/>
    <col min="12400" max="12400" width="13.28515625" style="62" customWidth="1"/>
    <col min="12401" max="12644" width="0.85546875" style="62"/>
    <col min="12645" max="12649" width="1.85546875" style="62" customWidth="1"/>
    <col min="12650" max="12653" width="0.85546875" style="62"/>
    <col min="12654" max="12654" width="14.5703125" style="62" customWidth="1"/>
    <col min="12655" max="12655" width="12.85546875" style="62" customWidth="1"/>
    <col min="12656" max="12656" width="13.28515625" style="62" customWidth="1"/>
    <col min="12657" max="12900" width="0.85546875" style="62"/>
    <col min="12901" max="12905" width="1.85546875" style="62" customWidth="1"/>
    <col min="12906" max="12909" width="0.85546875" style="62"/>
    <col min="12910" max="12910" width="14.5703125" style="62" customWidth="1"/>
    <col min="12911" max="12911" width="12.85546875" style="62" customWidth="1"/>
    <col min="12912" max="12912" width="13.28515625" style="62" customWidth="1"/>
    <col min="12913" max="13156" width="0.85546875" style="62"/>
    <col min="13157" max="13161" width="1.85546875" style="62" customWidth="1"/>
    <col min="13162" max="13165" width="0.85546875" style="62"/>
    <col min="13166" max="13166" width="14.5703125" style="62" customWidth="1"/>
    <col min="13167" max="13167" width="12.85546875" style="62" customWidth="1"/>
    <col min="13168" max="13168" width="13.28515625" style="62" customWidth="1"/>
    <col min="13169" max="13412" width="0.85546875" style="62"/>
    <col min="13413" max="13417" width="1.85546875" style="62" customWidth="1"/>
    <col min="13418" max="13421" width="0.85546875" style="62"/>
    <col min="13422" max="13422" width="14.5703125" style="62" customWidth="1"/>
    <col min="13423" max="13423" width="12.85546875" style="62" customWidth="1"/>
    <col min="13424" max="13424" width="13.28515625" style="62" customWidth="1"/>
    <col min="13425" max="13668" width="0.85546875" style="62"/>
    <col min="13669" max="13673" width="1.85546875" style="62" customWidth="1"/>
    <col min="13674" max="13677" width="0.85546875" style="62"/>
    <col min="13678" max="13678" width="14.5703125" style="62" customWidth="1"/>
    <col min="13679" max="13679" width="12.85546875" style="62" customWidth="1"/>
    <col min="13680" max="13680" width="13.28515625" style="62" customWidth="1"/>
    <col min="13681" max="13924" width="0.85546875" style="62"/>
    <col min="13925" max="13929" width="1.85546875" style="62" customWidth="1"/>
    <col min="13930" max="13933" width="0.85546875" style="62"/>
    <col min="13934" max="13934" width="14.5703125" style="62" customWidth="1"/>
    <col min="13935" max="13935" width="12.85546875" style="62" customWidth="1"/>
    <col min="13936" max="13936" width="13.28515625" style="62" customWidth="1"/>
    <col min="13937" max="14180" width="0.85546875" style="62"/>
    <col min="14181" max="14185" width="1.85546875" style="62" customWidth="1"/>
    <col min="14186" max="14189" width="0.85546875" style="62"/>
    <col min="14190" max="14190" width="14.5703125" style="62" customWidth="1"/>
    <col min="14191" max="14191" width="12.85546875" style="62" customWidth="1"/>
    <col min="14192" max="14192" width="13.28515625" style="62" customWidth="1"/>
    <col min="14193" max="14436" width="0.85546875" style="62"/>
    <col min="14437" max="14441" width="1.85546875" style="62" customWidth="1"/>
    <col min="14442" max="14445" width="0.85546875" style="62"/>
    <col min="14446" max="14446" width="14.5703125" style="62" customWidth="1"/>
    <col min="14447" max="14447" width="12.85546875" style="62" customWidth="1"/>
    <col min="14448" max="14448" width="13.28515625" style="62" customWidth="1"/>
    <col min="14449" max="14692" width="0.85546875" style="62"/>
    <col min="14693" max="14697" width="1.85546875" style="62" customWidth="1"/>
    <col min="14698" max="14701" width="0.85546875" style="62"/>
    <col min="14702" max="14702" width="14.5703125" style="62" customWidth="1"/>
    <col min="14703" max="14703" width="12.85546875" style="62" customWidth="1"/>
    <col min="14704" max="14704" width="13.28515625" style="62" customWidth="1"/>
    <col min="14705" max="14948" width="0.85546875" style="62"/>
    <col min="14949" max="14953" width="1.85546875" style="62" customWidth="1"/>
    <col min="14954" max="14957" width="0.85546875" style="62"/>
    <col min="14958" max="14958" width="14.5703125" style="62" customWidth="1"/>
    <col min="14959" max="14959" width="12.85546875" style="62" customWidth="1"/>
    <col min="14960" max="14960" width="13.28515625" style="62" customWidth="1"/>
    <col min="14961" max="15204" width="0.85546875" style="62"/>
    <col min="15205" max="15209" width="1.85546875" style="62" customWidth="1"/>
    <col min="15210" max="15213" width="0.85546875" style="62"/>
    <col min="15214" max="15214" width="14.5703125" style="62" customWidth="1"/>
    <col min="15215" max="15215" width="12.85546875" style="62" customWidth="1"/>
    <col min="15216" max="15216" width="13.28515625" style="62" customWidth="1"/>
    <col min="15217" max="15460" width="0.85546875" style="62"/>
    <col min="15461" max="15465" width="1.85546875" style="62" customWidth="1"/>
    <col min="15466" max="15469" width="0.85546875" style="62"/>
    <col min="15470" max="15470" width="14.5703125" style="62" customWidth="1"/>
    <col min="15471" max="15471" width="12.85546875" style="62" customWidth="1"/>
    <col min="15472" max="15472" width="13.28515625" style="62" customWidth="1"/>
    <col min="15473" max="15716" width="0.85546875" style="62"/>
    <col min="15717" max="15721" width="1.85546875" style="62" customWidth="1"/>
    <col min="15722" max="15725" width="0.85546875" style="62"/>
    <col min="15726" max="15726" width="14.5703125" style="62" customWidth="1"/>
    <col min="15727" max="15727" width="12.85546875" style="62" customWidth="1"/>
    <col min="15728" max="15728" width="13.28515625" style="62" customWidth="1"/>
    <col min="15729" max="15972" width="0.85546875" style="62"/>
    <col min="15973" max="15977" width="1.85546875" style="62" customWidth="1"/>
    <col min="15978" max="15981" width="0.85546875" style="62"/>
    <col min="15982" max="15982" width="14.5703125" style="62" customWidth="1"/>
    <col min="15983" max="15983" width="12.85546875" style="62" customWidth="1"/>
    <col min="15984" max="15984" width="13.28515625" style="62" customWidth="1"/>
    <col min="15985" max="16228" width="0.85546875" style="62"/>
    <col min="16229" max="16233" width="1.85546875" style="62" customWidth="1"/>
    <col min="16234" max="16237" width="0.85546875" style="62"/>
    <col min="16238" max="16238" width="14.5703125" style="62" customWidth="1"/>
    <col min="16239" max="16239" width="12.85546875" style="62" customWidth="1"/>
    <col min="16240" max="16240" width="13.28515625" style="62" customWidth="1"/>
    <col min="16241" max="16384" width="0.85546875" style="62"/>
  </cols>
  <sheetData>
    <row r="1" spans="1:112" ht="12" customHeight="1" x14ac:dyDescent="0.25">
      <c r="DF1" s="395" t="s">
        <v>383</v>
      </c>
      <c r="DG1" s="395"/>
      <c r="DH1" s="395"/>
    </row>
    <row r="2" spans="1:112" s="65" customFormat="1" ht="32.25" customHeight="1" x14ac:dyDescent="0.2">
      <c r="A2" s="422" t="s">
        <v>384</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c r="BY2" s="422"/>
      <c r="BZ2" s="422"/>
      <c r="CA2" s="422"/>
      <c r="CB2" s="422"/>
      <c r="CC2" s="422"/>
      <c r="CD2" s="422"/>
      <c r="CE2" s="422"/>
      <c r="CF2" s="422"/>
      <c r="CG2" s="422"/>
      <c r="CH2" s="422"/>
      <c r="CI2" s="422"/>
      <c r="CJ2" s="422"/>
      <c r="CK2" s="422"/>
      <c r="CL2" s="422"/>
      <c r="CM2" s="422"/>
      <c r="CN2" s="422"/>
      <c r="CO2" s="422"/>
      <c r="CP2" s="422"/>
      <c r="CQ2" s="422"/>
      <c r="CR2" s="422"/>
      <c r="CS2" s="422"/>
      <c r="CT2" s="422"/>
      <c r="CU2" s="422"/>
      <c r="CV2" s="422"/>
      <c r="CW2" s="422"/>
      <c r="CX2" s="422"/>
      <c r="CY2" s="422"/>
      <c r="CZ2" s="422"/>
      <c r="DA2" s="422"/>
      <c r="DB2" s="422"/>
      <c r="DC2" s="422"/>
      <c r="DD2" s="422"/>
      <c r="DE2" s="422"/>
      <c r="DF2" s="422"/>
      <c r="DG2" s="422"/>
      <c r="DH2" s="422"/>
    </row>
    <row r="3" spans="1:112" s="65" customFormat="1" ht="7.5" customHeight="1" x14ac:dyDescent="0.2">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row>
    <row r="4" spans="1:112" s="65" customFormat="1" ht="14.25" x14ac:dyDescent="0.2">
      <c r="A4" s="423" t="s">
        <v>352</v>
      </c>
      <c r="B4" s="423"/>
      <c r="C4" s="423"/>
      <c r="D4" s="423"/>
      <c r="E4" s="423"/>
      <c r="F4" s="423"/>
      <c r="G4" s="423"/>
      <c r="H4" s="423"/>
      <c r="I4" s="423"/>
      <c r="J4" s="423"/>
      <c r="K4" s="423"/>
      <c r="L4" s="423"/>
      <c r="M4" s="423"/>
      <c r="N4" s="423"/>
      <c r="O4" s="423"/>
      <c r="P4" s="423"/>
      <c r="Q4" s="423"/>
      <c r="R4" s="423"/>
      <c r="S4" s="423"/>
      <c r="T4" s="423"/>
      <c r="U4" s="423"/>
      <c r="V4" s="424">
        <v>119</v>
      </c>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row>
    <row r="5" spans="1:112" ht="10.5" customHeight="1" x14ac:dyDescent="0.25"/>
    <row r="6" spans="1:112" ht="29.25" customHeight="1" x14ac:dyDescent="0.25">
      <c r="A6" s="372" t="s">
        <v>353</v>
      </c>
      <c r="B6" s="373"/>
      <c r="C6" s="373"/>
      <c r="D6" s="374"/>
      <c r="E6" s="372" t="s">
        <v>385</v>
      </c>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4"/>
      <c r="BU6" s="372" t="s">
        <v>386</v>
      </c>
      <c r="BV6" s="373"/>
      <c r="BW6" s="373"/>
      <c r="BX6" s="373"/>
      <c r="BY6" s="373"/>
      <c r="BZ6" s="373"/>
      <c r="CA6" s="373"/>
      <c r="CB6" s="373"/>
      <c r="CC6" s="373"/>
      <c r="CD6" s="373"/>
      <c r="CE6" s="373"/>
      <c r="CF6" s="373"/>
      <c r="CG6" s="373"/>
      <c r="CH6" s="373"/>
      <c r="CI6" s="373"/>
      <c r="CJ6" s="373"/>
      <c r="CK6" s="373"/>
      <c r="CL6" s="373"/>
      <c r="CM6" s="373"/>
      <c r="CN6" s="374"/>
      <c r="CO6" s="372" t="s">
        <v>387</v>
      </c>
      <c r="CP6" s="373"/>
      <c r="CQ6" s="373"/>
      <c r="CR6" s="373"/>
      <c r="CS6" s="373"/>
      <c r="CT6" s="373"/>
      <c r="CU6" s="373"/>
      <c r="CV6" s="373"/>
      <c r="CW6" s="373"/>
      <c r="CX6" s="373"/>
      <c r="CY6" s="373"/>
      <c r="CZ6" s="373"/>
      <c r="DA6" s="373"/>
      <c r="DB6" s="373"/>
      <c r="DC6" s="373"/>
      <c r="DD6" s="373"/>
      <c r="DE6" s="374"/>
      <c r="DF6" s="381" t="s">
        <v>360</v>
      </c>
      <c r="DG6" s="382"/>
      <c r="DH6" s="383"/>
    </row>
    <row r="7" spans="1:112" ht="101.25" x14ac:dyDescent="0.25">
      <c r="A7" s="378"/>
      <c r="B7" s="379"/>
      <c r="C7" s="379"/>
      <c r="D7" s="380"/>
      <c r="E7" s="378"/>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80"/>
      <c r="BU7" s="378"/>
      <c r="BV7" s="379"/>
      <c r="BW7" s="379"/>
      <c r="BX7" s="379"/>
      <c r="BY7" s="379"/>
      <c r="BZ7" s="379"/>
      <c r="CA7" s="379"/>
      <c r="CB7" s="379"/>
      <c r="CC7" s="379"/>
      <c r="CD7" s="379"/>
      <c r="CE7" s="379"/>
      <c r="CF7" s="379"/>
      <c r="CG7" s="379"/>
      <c r="CH7" s="379"/>
      <c r="CI7" s="379"/>
      <c r="CJ7" s="379"/>
      <c r="CK7" s="379"/>
      <c r="CL7" s="379"/>
      <c r="CM7" s="379"/>
      <c r="CN7" s="380"/>
      <c r="CO7" s="378"/>
      <c r="CP7" s="379"/>
      <c r="CQ7" s="379"/>
      <c r="CR7" s="379"/>
      <c r="CS7" s="379"/>
      <c r="CT7" s="379"/>
      <c r="CU7" s="379"/>
      <c r="CV7" s="379"/>
      <c r="CW7" s="379"/>
      <c r="CX7" s="379"/>
      <c r="CY7" s="379"/>
      <c r="CZ7" s="379"/>
      <c r="DA7" s="379"/>
      <c r="DB7" s="379"/>
      <c r="DC7" s="379"/>
      <c r="DD7" s="379"/>
      <c r="DE7" s="380"/>
      <c r="DF7" s="76" t="s">
        <v>362</v>
      </c>
      <c r="DG7" s="76" t="s">
        <v>363</v>
      </c>
      <c r="DH7" s="76" t="s">
        <v>364</v>
      </c>
    </row>
    <row r="8" spans="1:112" s="56" customFormat="1" ht="12.75" x14ac:dyDescent="0.2">
      <c r="A8" s="371">
        <v>1</v>
      </c>
      <c r="B8" s="371"/>
      <c r="C8" s="371"/>
      <c r="D8" s="371"/>
      <c r="E8" s="371">
        <v>2</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v>3</v>
      </c>
      <c r="BV8" s="371"/>
      <c r="BW8" s="371"/>
      <c r="BX8" s="371"/>
      <c r="BY8" s="371"/>
      <c r="BZ8" s="371"/>
      <c r="CA8" s="371"/>
      <c r="CB8" s="371"/>
      <c r="CC8" s="371"/>
      <c r="CD8" s="371"/>
      <c r="CE8" s="371"/>
      <c r="CF8" s="371"/>
      <c r="CG8" s="371"/>
      <c r="CH8" s="371"/>
      <c r="CI8" s="371"/>
      <c r="CJ8" s="371"/>
      <c r="CK8" s="371"/>
      <c r="CL8" s="371"/>
      <c r="CM8" s="371"/>
      <c r="CN8" s="371"/>
      <c r="CO8" s="371">
        <v>4</v>
      </c>
      <c r="CP8" s="371"/>
      <c r="CQ8" s="371"/>
      <c r="CR8" s="371"/>
      <c r="CS8" s="371"/>
      <c r="CT8" s="371"/>
      <c r="CU8" s="371"/>
      <c r="CV8" s="371"/>
      <c r="CW8" s="371"/>
      <c r="CX8" s="371"/>
      <c r="CY8" s="371"/>
      <c r="CZ8" s="371"/>
      <c r="DA8" s="371"/>
      <c r="DB8" s="371"/>
      <c r="DC8" s="371"/>
      <c r="DD8" s="371"/>
      <c r="DE8" s="371"/>
      <c r="DF8" s="80">
        <v>5</v>
      </c>
      <c r="DG8" s="80">
        <v>6</v>
      </c>
      <c r="DH8" s="80">
        <v>7</v>
      </c>
    </row>
    <row r="9" spans="1:112" ht="15" customHeight="1" x14ac:dyDescent="0.25">
      <c r="A9" s="369" t="s">
        <v>10</v>
      </c>
      <c r="B9" s="369"/>
      <c r="C9" s="369"/>
      <c r="D9" s="369"/>
      <c r="E9" s="81"/>
      <c r="F9" s="404" t="s">
        <v>388</v>
      </c>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5"/>
      <c r="BU9" s="398" t="s">
        <v>36</v>
      </c>
      <c r="BV9" s="399"/>
      <c r="BW9" s="399"/>
      <c r="BX9" s="399"/>
      <c r="BY9" s="399"/>
      <c r="BZ9" s="399"/>
      <c r="CA9" s="399"/>
      <c r="CB9" s="399"/>
      <c r="CC9" s="399"/>
      <c r="CD9" s="399"/>
      <c r="CE9" s="399"/>
      <c r="CF9" s="399"/>
      <c r="CG9" s="399"/>
      <c r="CH9" s="399"/>
      <c r="CI9" s="399"/>
      <c r="CJ9" s="399"/>
      <c r="CK9" s="399"/>
      <c r="CL9" s="399"/>
      <c r="CM9" s="399"/>
      <c r="CN9" s="400"/>
      <c r="CO9" s="365">
        <f>CO10+CO12</f>
        <v>11384836</v>
      </c>
      <c r="CP9" s="365"/>
      <c r="CQ9" s="365"/>
      <c r="CR9" s="365"/>
      <c r="CS9" s="365"/>
      <c r="CT9" s="365"/>
      <c r="CU9" s="365"/>
      <c r="CV9" s="365"/>
      <c r="CW9" s="365"/>
      <c r="CX9" s="365"/>
      <c r="CY9" s="365"/>
      <c r="CZ9" s="365"/>
      <c r="DA9" s="365"/>
      <c r="DB9" s="365"/>
      <c r="DC9" s="365"/>
      <c r="DD9" s="365"/>
      <c r="DE9" s="365"/>
      <c r="DF9" s="95">
        <f>DF10</f>
        <v>10122850</v>
      </c>
      <c r="DG9" s="95">
        <f>DG10</f>
        <v>0</v>
      </c>
      <c r="DH9" s="95">
        <f>DH10</f>
        <v>1261986</v>
      </c>
    </row>
    <row r="10" spans="1:112" s="56" customFormat="1" ht="12.75" x14ac:dyDescent="0.2">
      <c r="A10" s="408" t="s">
        <v>128</v>
      </c>
      <c r="B10" s="409"/>
      <c r="C10" s="409"/>
      <c r="D10" s="410"/>
      <c r="E10" s="83"/>
      <c r="F10" s="414" t="s">
        <v>298</v>
      </c>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5"/>
      <c r="BU10" s="416">
        <v>51749100</v>
      </c>
      <c r="BV10" s="417"/>
      <c r="BW10" s="417"/>
      <c r="BX10" s="417"/>
      <c r="BY10" s="417"/>
      <c r="BZ10" s="417"/>
      <c r="CA10" s="417"/>
      <c r="CB10" s="417"/>
      <c r="CC10" s="417"/>
      <c r="CD10" s="417"/>
      <c r="CE10" s="417"/>
      <c r="CF10" s="417"/>
      <c r="CG10" s="417"/>
      <c r="CH10" s="417"/>
      <c r="CI10" s="417"/>
      <c r="CJ10" s="417"/>
      <c r="CK10" s="417"/>
      <c r="CL10" s="417"/>
      <c r="CM10" s="417"/>
      <c r="CN10" s="418"/>
      <c r="CO10" s="365">
        <v>11384836</v>
      </c>
      <c r="CP10" s="365"/>
      <c r="CQ10" s="365"/>
      <c r="CR10" s="365"/>
      <c r="CS10" s="365"/>
      <c r="CT10" s="365"/>
      <c r="CU10" s="365"/>
      <c r="CV10" s="365"/>
      <c r="CW10" s="365"/>
      <c r="CX10" s="365"/>
      <c r="CY10" s="365"/>
      <c r="CZ10" s="365"/>
      <c r="DA10" s="365"/>
      <c r="DB10" s="365"/>
      <c r="DC10" s="365"/>
      <c r="DD10" s="365"/>
      <c r="DE10" s="365"/>
      <c r="DF10" s="365">
        <v>10122850</v>
      </c>
      <c r="DG10" s="365">
        <v>0</v>
      </c>
      <c r="DH10" s="365">
        <v>1261986</v>
      </c>
    </row>
    <row r="11" spans="1:112" s="56" customFormat="1" ht="12.75" x14ac:dyDescent="0.2">
      <c r="A11" s="411"/>
      <c r="B11" s="412"/>
      <c r="C11" s="412"/>
      <c r="D11" s="413"/>
      <c r="E11" s="84"/>
      <c r="F11" s="406" t="s">
        <v>389</v>
      </c>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7"/>
      <c r="BU11" s="419"/>
      <c r="BV11" s="420"/>
      <c r="BW11" s="420"/>
      <c r="BX11" s="420"/>
      <c r="BY11" s="420"/>
      <c r="BZ11" s="420"/>
      <c r="CA11" s="420"/>
      <c r="CB11" s="420"/>
      <c r="CC11" s="420"/>
      <c r="CD11" s="420"/>
      <c r="CE11" s="420"/>
      <c r="CF11" s="420"/>
      <c r="CG11" s="420"/>
      <c r="CH11" s="420"/>
      <c r="CI11" s="420"/>
      <c r="CJ11" s="420"/>
      <c r="CK11" s="420"/>
      <c r="CL11" s="420"/>
      <c r="CM11" s="420"/>
      <c r="CN11" s="421"/>
      <c r="CO11" s="365"/>
      <c r="CP11" s="365"/>
      <c r="CQ11" s="365"/>
      <c r="CR11" s="365"/>
      <c r="CS11" s="365"/>
      <c r="CT11" s="365"/>
      <c r="CU11" s="365"/>
      <c r="CV11" s="365"/>
      <c r="CW11" s="365"/>
      <c r="CX11" s="365"/>
      <c r="CY11" s="365"/>
      <c r="CZ11" s="365"/>
      <c r="DA11" s="365"/>
      <c r="DB11" s="365"/>
      <c r="DC11" s="365"/>
      <c r="DD11" s="365"/>
      <c r="DE11" s="365"/>
      <c r="DF11" s="365"/>
      <c r="DG11" s="365"/>
      <c r="DH11" s="365"/>
    </row>
    <row r="12" spans="1:112" s="56" customFormat="1" ht="13.5" customHeight="1" x14ac:dyDescent="0.2">
      <c r="A12" s="369" t="s">
        <v>130</v>
      </c>
      <c r="B12" s="369"/>
      <c r="C12" s="369"/>
      <c r="D12" s="369"/>
      <c r="E12" s="81"/>
      <c r="F12" s="402" t="s">
        <v>390</v>
      </c>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3"/>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71"/>
      <c r="DG12" s="71"/>
      <c r="DH12" s="71"/>
    </row>
    <row r="13" spans="1:112" s="56" customFormat="1" ht="26.25" customHeight="1" x14ac:dyDescent="0.2">
      <c r="A13" s="369" t="s">
        <v>132</v>
      </c>
      <c r="B13" s="369"/>
      <c r="C13" s="369"/>
      <c r="D13" s="369"/>
      <c r="E13" s="81"/>
      <c r="F13" s="402" t="s">
        <v>391</v>
      </c>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3"/>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71"/>
      <c r="DG13" s="71"/>
      <c r="DH13" s="71"/>
    </row>
    <row r="14" spans="1:112" s="56" customFormat="1" ht="26.25" customHeight="1" x14ac:dyDescent="0.2">
      <c r="A14" s="369" t="s">
        <v>11</v>
      </c>
      <c r="B14" s="369"/>
      <c r="C14" s="369"/>
      <c r="D14" s="369"/>
      <c r="E14" s="81"/>
      <c r="F14" s="404" t="s">
        <v>392</v>
      </c>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5"/>
      <c r="BU14" s="398" t="s">
        <v>36</v>
      </c>
      <c r="BV14" s="399"/>
      <c r="BW14" s="399"/>
      <c r="BX14" s="399"/>
      <c r="BY14" s="399"/>
      <c r="BZ14" s="399"/>
      <c r="CA14" s="399"/>
      <c r="CB14" s="399"/>
      <c r="CC14" s="399"/>
      <c r="CD14" s="399"/>
      <c r="CE14" s="399"/>
      <c r="CF14" s="399"/>
      <c r="CG14" s="399"/>
      <c r="CH14" s="399"/>
      <c r="CI14" s="399"/>
      <c r="CJ14" s="399"/>
      <c r="CK14" s="399"/>
      <c r="CL14" s="399"/>
      <c r="CM14" s="399"/>
      <c r="CN14" s="400"/>
      <c r="CO14" s="365">
        <f>CO15+CO18</f>
        <v>1604222</v>
      </c>
      <c r="CP14" s="365"/>
      <c r="CQ14" s="365"/>
      <c r="CR14" s="365"/>
      <c r="CS14" s="365"/>
      <c r="CT14" s="365"/>
      <c r="CU14" s="365"/>
      <c r="CV14" s="365"/>
      <c r="CW14" s="365"/>
      <c r="CX14" s="365"/>
      <c r="CY14" s="365"/>
      <c r="CZ14" s="365"/>
      <c r="DA14" s="365"/>
      <c r="DB14" s="365"/>
      <c r="DC14" s="365"/>
      <c r="DD14" s="365"/>
      <c r="DE14" s="365"/>
      <c r="DF14" s="71">
        <f>DF15+DF18</f>
        <v>1426397</v>
      </c>
      <c r="DG14" s="71">
        <f>DG15+DG18</f>
        <v>0</v>
      </c>
      <c r="DH14" s="71">
        <f>DH15+DH18</f>
        <v>177825</v>
      </c>
    </row>
    <row r="15" spans="1:112" s="56" customFormat="1" ht="12.75" x14ac:dyDescent="0.2">
      <c r="A15" s="408" t="s">
        <v>393</v>
      </c>
      <c r="B15" s="409"/>
      <c r="C15" s="409"/>
      <c r="D15" s="410"/>
      <c r="E15" s="83"/>
      <c r="F15" s="414" t="s">
        <v>298</v>
      </c>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5"/>
      <c r="BU15" s="416">
        <f>BU10</f>
        <v>51749100</v>
      </c>
      <c r="BV15" s="417"/>
      <c r="BW15" s="417"/>
      <c r="BX15" s="417"/>
      <c r="BY15" s="417"/>
      <c r="BZ15" s="417"/>
      <c r="CA15" s="417"/>
      <c r="CB15" s="417"/>
      <c r="CC15" s="417"/>
      <c r="CD15" s="417"/>
      <c r="CE15" s="417"/>
      <c r="CF15" s="417"/>
      <c r="CG15" s="417"/>
      <c r="CH15" s="417"/>
      <c r="CI15" s="417"/>
      <c r="CJ15" s="417"/>
      <c r="CK15" s="417"/>
      <c r="CL15" s="417"/>
      <c r="CM15" s="417"/>
      <c r="CN15" s="418"/>
      <c r="CO15" s="365">
        <v>1500724</v>
      </c>
      <c r="CP15" s="365"/>
      <c r="CQ15" s="365"/>
      <c r="CR15" s="365"/>
      <c r="CS15" s="365"/>
      <c r="CT15" s="365"/>
      <c r="CU15" s="365"/>
      <c r="CV15" s="365"/>
      <c r="CW15" s="365"/>
      <c r="CX15" s="365"/>
      <c r="CY15" s="365"/>
      <c r="CZ15" s="365"/>
      <c r="DA15" s="365"/>
      <c r="DB15" s="365"/>
      <c r="DC15" s="365"/>
      <c r="DD15" s="365"/>
      <c r="DE15" s="365"/>
      <c r="DF15" s="365">
        <v>1334371</v>
      </c>
      <c r="DG15" s="365">
        <v>0</v>
      </c>
      <c r="DH15" s="365">
        <f>CO15-DF15</f>
        <v>166353</v>
      </c>
    </row>
    <row r="16" spans="1:112" s="56" customFormat="1" ht="25.5" customHeight="1" x14ac:dyDescent="0.2">
      <c r="A16" s="411"/>
      <c r="B16" s="412"/>
      <c r="C16" s="412"/>
      <c r="D16" s="413"/>
      <c r="E16" s="84"/>
      <c r="F16" s="406" t="s">
        <v>394</v>
      </c>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7"/>
      <c r="BU16" s="419"/>
      <c r="BV16" s="420"/>
      <c r="BW16" s="420"/>
      <c r="BX16" s="420"/>
      <c r="BY16" s="420"/>
      <c r="BZ16" s="420"/>
      <c r="CA16" s="420"/>
      <c r="CB16" s="420"/>
      <c r="CC16" s="420"/>
      <c r="CD16" s="420"/>
      <c r="CE16" s="420"/>
      <c r="CF16" s="420"/>
      <c r="CG16" s="420"/>
      <c r="CH16" s="420"/>
      <c r="CI16" s="420"/>
      <c r="CJ16" s="420"/>
      <c r="CK16" s="420"/>
      <c r="CL16" s="420"/>
      <c r="CM16" s="420"/>
      <c r="CN16" s="421"/>
      <c r="CO16" s="365"/>
      <c r="CP16" s="365"/>
      <c r="CQ16" s="365"/>
      <c r="CR16" s="365"/>
      <c r="CS16" s="365"/>
      <c r="CT16" s="365"/>
      <c r="CU16" s="365"/>
      <c r="CV16" s="365"/>
      <c r="CW16" s="365"/>
      <c r="CX16" s="365"/>
      <c r="CY16" s="365"/>
      <c r="CZ16" s="365"/>
      <c r="DA16" s="365"/>
      <c r="DB16" s="365"/>
      <c r="DC16" s="365"/>
      <c r="DD16" s="365"/>
      <c r="DE16" s="365"/>
      <c r="DF16" s="365"/>
      <c r="DG16" s="365"/>
      <c r="DH16" s="365"/>
    </row>
    <row r="17" spans="1:112" s="56" customFormat="1" ht="26.25" customHeight="1" x14ac:dyDescent="0.2">
      <c r="A17" s="369" t="s">
        <v>395</v>
      </c>
      <c r="B17" s="369"/>
      <c r="C17" s="369"/>
      <c r="D17" s="369"/>
      <c r="E17" s="81"/>
      <c r="F17" s="402" t="s">
        <v>396</v>
      </c>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3"/>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71"/>
      <c r="DG17" s="71"/>
      <c r="DH17" s="71"/>
    </row>
    <row r="18" spans="1:112" s="56" customFormat="1" ht="27" customHeight="1" x14ac:dyDescent="0.2">
      <c r="A18" s="369" t="s">
        <v>397</v>
      </c>
      <c r="B18" s="369"/>
      <c r="C18" s="369"/>
      <c r="D18" s="369"/>
      <c r="E18" s="81"/>
      <c r="F18" s="402" t="s">
        <v>398</v>
      </c>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3"/>
      <c r="BU18" s="365">
        <f>BU10</f>
        <v>51749100</v>
      </c>
      <c r="BV18" s="365"/>
      <c r="BW18" s="365"/>
      <c r="BX18" s="365"/>
      <c r="BY18" s="365"/>
      <c r="BZ18" s="365"/>
      <c r="CA18" s="365"/>
      <c r="CB18" s="365"/>
      <c r="CC18" s="365"/>
      <c r="CD18" s="365"/>
      <c r="CE18" s="365"/>
      <c r="CF18" s="365"/>
      <c r="CG18" s="365"/>
      <c r="CH18" s="365"/>
      <c r="CI18" s="365"/>
      <c r="CJ18" s="365"/>
      <c r="CK18" s="365"/>
      <c r="CL18" s="365"/>
      <c r="CM18" s="365"/>
      <c r="CN18" s="365"/>
      <c r="CO18" s="365">
        <v>103498</v>
      </c>
      <c r="CP18" s="365"/>
      <c r="CQ18" s="365"/>
      <c r="CR18" s="365"/>
      <c r="CS18" s="365"/>
      <c r="CT18" s="365"/>
      <c r="CU18" s="365"/>
      <c r="CV18" s="365"/>
      <c r="CW18" s="365"/>
      <c r="CX18" s="365"/>
      <c r="CY18" s="365"/>
      <c r="CZ18" s="365"/>
      <c r="DA18" s="365"/>
      <c r="DB18" s="365"/>
      <c r="DC18" s="365"/>
      <c r="DD18" s="365"/>
      <c r="DE18" s="365"/>
      <c r="DF18" s="71">
        <v>92026</v>
      </c>
      <c r="DG18" s="71">
        <v>0</v>
      </c>
      <c r="DH18" s="71">
        <f>CO18-DF18</f>
        <v>11472</v>
      </c>
    </row>
    <row r="19" spans="1:112" s="56" customFormat="1" ht="27" customHeight="1" x14ac:dyDescent="0.2">
      <c r="A19" s="369" t="s">
        <v>399</v>
      </c>
      <c r="B19" s="369"/>
      <c r="C19" s="369"/>
      <c r="D19" s="369"/>
      <c r="E19" s="81"/>
      <c r="F19" s="402" t="s">
        <v>400</v>
      </c>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3"/>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71"/>
      <c r="DG19" s="71"/>
      <c r="DH19" s="71"/>
    </row>
    <row r="20" spans="1:112" s="56" customFormat="1" ht="27" customHeight="1" x14ac:dyDescent="0.2">
      <c r="A20" s="369" t="s">
        <v>401</v>
      </c>
      <c r="B20" s="369"/>
      <c r="C20" s="369"/>
      <c r="D20" s="369"/>
      <c r="E20" s="81"/>
      <c r="F20" s="402" t="s">
        <v>400</v>
      </c>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3"/>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71"/>
      <c r="DG20" s="71"/>
      <c r="DH20" s="71"/>
    </row>
    <row r="21" spans="1:112" s="56" customFormat="1" ht="26.25" customHeight="1" x14ac:dyDescent="0.2">
      <c r="A21" s="369" t="s">
        <v>12</v>
      </c>
      <c r="B21" s="369"/>
      <c r="C21" s="369"/>
      <c r="D21" s="369"/>
      <c r="E21" s="81"/>
      <c r="F21" s="404" t="s">
        <v>402</v>
      </c>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5"/>
      <c r="BU21" s="365">
        <f>BU10</f>
        <v>51749100</v>
      </c>
      <c r="BV21" s="365"/>
      <c r="BW21" s="365"/>
      <c r="BX21" s="365"/>
      <c r="BY21" s="365"/>
      <c r="BZ21" s="365"/>
      <c r="CA21" s="365"/>
      <c r="CB21" s="365"/>
      <c r="CC21" s="365"/>
      <c r="CD21" s="365"/>
      <c r="CE21" s="365"/>
      <c r="CF21" s="365"/>
      <c r="CG21" s="365"/>
      <c r="CH21" s="365"/>
      <c r="CI21" s="365"/>
      <c r="CJ21" s="365"/>
      <c r="CK21" s="365"/>
      <c r="CL21" s="365"/>
      <c r="CM21" s="365"/>
      <c r="CN21" s="365"/>
      <c r="CO21" s="365">
        <v>2639204</v>
      </c>
      <c r="CP21" s="365"/>
      <c r="CQ21" s="365"/>
      <c r="CR21" s="365"/>
      <c r="CS21" s="365"/>
      <c r="CT21" s="365"/>
      <c r="CU21" s="365"/>
      <c r="CV21" s="365"/>
      <c r="CW21" s="365"/>
      <c r="CX21" s="365"/>
      <c r="CY21" s="365"/>
      <c r="CZ21" s="365"/>
      <c r="DA21" s="365"/>
      <c r="DB21" s="365"/>
      <c r="DC21" s="365"/>
      <c r="DD21" s="365"/>
      <c r="DE21" s="365"/>
      <c r="DF21" s="71">
        <v>2346653</v>
      </c>
      <c r="DG21" s="71">
        <v>0</v>
      </c>
      <c r="DH21" s="71">
        <f>CO21-DF21</f>
        <v>292551</v>
      </c>
    </row>
    <row r="22" spans="1:112" s="56" customFormat="1" ht="13.5" customHeight="1" x14ac:dyDescent="0.2">
      <c r="A22" s="369"/>
      <c r="B22" s="369"/>
      <c r="C22" s="369"/>
      <c r="D22" s="369"/>
      <c r="E22" s="366" t="s">
        <v>371</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8"/>
      <c r="BU22" s="398" t="s">
        <v>36</v>
      </c>
      <c r="BV22" s="399"/>
      <c r="BW22" s="399"/>
      <c r="BX22" s="399"/>
      <c r="BY22" s="399"/>
      <c r="BZ22" s="399"/>
      <c r="CA22" s="399"/>
      <c r="CB22" s="399"/>
      <c r="CC22" s="399"/>
      <c r="CD22" s="399"/>
      <c r="CE22" s="399"/>
      <c r="CF22" s="399"/>
      <c r="CG22" s="399"/>
      <c r="CH22" s="399"/>
      <c r="CI22" s="399"/>
      <c r="CJ22" s="399"/>
      <c r="CK22" s="399"/>
      <c r="CL22" s="399"/>
      <c r="CM22" s="399"/>
      <c r="CN22" s="400"/>
      <c r="CO22" s="365">
        <f>CO9+CO14+CO21</f>
        <v>15628262</v>
      </c>
      <c r="CP22" s="365"/>
      <c r="CQ22" s="365"/>
      <c r="CR22" s="365"/>
      <c r="CS22" s="365"/>
      <c r="CT22" s="365"/>
      <c r="CU22" s="365"/>
      <c r="CV22" s="365"/>
      <c r="CW22" s="365"/>
      <c r="CX22" s="365"/>
      <c r="CY22" s="365"/>
      <c r="CZ22" s="365"/>
      <c r="DA22" s="365"/>
      <c r="DB22" s="365"/>
      <c r="DC22" s="365"/>
      <c r="DD22" s="365"/>
      <c r="DE22" s="365"/>
      <c r="DF22" s="85">
        <f>DF9+DF14+DF21</f>
        <v>13895900</v>
      </c>
      <c r="DG22" s="71">
        <f t="shared" ref="DG22:DH22" si="0">DG9+DG14+DG21</f>
        <v>0</v>
      </c>
      <c r="DH22" s="85">
        <f t="shared" si="0"/>
        <v>1732362</v>
      </c>
    </row>
    <row r="23" spans="1:112" ht="3" customHeight="1" x14ac:dyDescent="0.25"/>
    <row r="24" spans="1:112" s="52" customFormat="1" ht="21.75" customHeight="1" x14ac:dyDescent="0.2">
      <c r="A24" s="401" t="s">
        <v>403</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c r="CU24" s="401"/>
      <c r="CV24" s="401"/>
      <c r="CW24" s="401"/>
      <c r="CX24" s="401"/>
      <c r="CY24" s="401"/>
      <c r="CZ24" s="401"/>
      <c r="DA24" s="401"/>
      <c r="DB24" s="401"/>
      <c r="DC24" s="401"/>
      <c r="DD24" s="401"/>
      <c r="DE24" s="401"/>
      <c r="DF24" s="401"/>
      <c r="DG24" s="401"/>
      <c r="DH24" s="401"/>
    </row>
  </sheetData>
  <mergeCells count="70">
    <mergeCell ref="DF1:DH1"/>
    <mergeCell ref="A2:DH2"/>
    <mergeCell ref="A4:U4"/>
    <mergeCell ref="V4:AS4"/>
    <mergeCell ref="A6:D7"/>
    <mergeCell ref="E6:BT7"/>
    <mergeCell ref="BU6:CN7"/>
    <mergeCell ref="CO6:DE7"/>
    <mergeCell ref="DF6:DH6"/>
    <mergeCell ref="A8:D8"/>
    <mergeCell ref="E8:BT8"/>
    <mergeCell ref="BU8:CN8"/>
    <mergeCell ref="CO8:DE8"/>
    <mergeCell ref="A9:D9"/>
    <mergeCell ref="F9:BT9"/>
    <mergeCell ref="BU9:CN9"/>
    <mergeCell ref="CO9:DE9"/>
    <mergeCell ref="DH10:DH11"/>
    <mergeCell ref="F11:BT11"/>
    <mergeCell ref="A12:D12"/>
    <mergeCell ref="F12:BT12"/>
    <mergeCell ref="BU12:CN12"/>
    <mergeCell ref="CO12:DE12"/>
    <mergeCell ref="A10:D11"/>
    <mergeCell ref="F10:BT10"/>
    <mergeCell ref="BU10:CN11"/>
    <mergeCell ref="CO10:DE11"/>
    <mergeCell ref="DF10:DF11"/>
    <mergeCell ref="DG10:DG11"/>
    <mergeCell ref="A13:D13"/>
    <mergeCell ref="F13:BT13"/>
    <mergeCell ref="BU13:CN13"/>
    <mergeCell ref="CO13:DE13"/>
    <mergeCell ref="A14:D14"/>
    <mergeCell ref="F14:BT14"/>
    <mergeCell ref="BU14:CN14"/>
    <mergeCell ref="CO14:DE14"/>
    <mergeCell ref="DH15:DH16"/>
    <mergeCell ref="F16:BT16"/>
    <mergeCell ref="A17:D17"/>
    <mergeCell ref="F17:BT17"/>
    <mergeCell ref="BU17:CN17"/>
    <mergeCell ref="CO17:DE17"/>
    <mergeCell ref="A15:D16"/>
    <mergeCell ref="F15:BT15"/>
    <mergeCell ref="BU15:CN16"/>
    <mergeCell ref="CO15:DE16"/>
    <mergeCell ref="DF15:DF16"/>
    <mergeCell ref="DG15:DG16"/>
    <mergeCell ref="A18:D18"/>
    <mergeCell ref="F18:BT18"/>
    <mergeCell ref="BU18:CN18"/>
    <mergeCell ref="CO18:DE18"/>
    <mergeCell ref="A19:D19"/>
    <mergeCell ref="F19:BT19"/>
    <mergeCell ref="BU19:CN19"/>
    <mergeCell ref="CO19:DE19"/>
    <mergeCell ref="A20:D20"/>
    <mergeCell ref="F20:BT20"/>
    <mergeCell ref="BU20:CN20"/>
    <mergeCell ref="CO20:DE20"/>
    <mergeCell ref="A21:D21"/>
    <mergeCell ref="F21:BT21"/>
    <mergeCell ref="BU21:CN21"/>
    <mergeCell ref="CO21:DE21"/>
    <mergeCell ref="A22:D22"/>
    <mergeCell ref="E22:BT22"/>
    <mergeCell ref="BU22:CN22"/>
    <mergeCell ref="CO22:DE22"/>
    <mergeCell ref="A24:DH24"/>
  </mergeCells>
  <pageMargins left="0.78740157480314965" right="0.78740157480314965" top="1.1811023622047245" bottom="0.39370078740157483" header="0" footer="0"/>
  <pageSetup paperSize="9" scale="92" fitToHeight="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CB7C3-712E-420D-B83D-0F25E9F09C8C}">
  <dimension ref="A1:DP38"/>
  <sheetViews>
    <sheetView view="pageBreakPreview" topLeftCell="A7" zoomScaleNormal="100" zoomScaleSheetLayoutView="100" workbookViewId="0">
      <selection activeCell="DN31" activeCellId="1" sqref="DN19 DN31"/>
    </sheetView>
  </sheetViews>
  <sheetFormatPr defaultColWidth="0.85546875" defaultRowHeight="12" customHeight="1" x14ac:dyDescent="0.25"/>
  <cols>
    <col min="1" max="108" width="0.85546875" style="62"/>
    <col min="109" max="109" width="0.28515625" style="62" customWidth="1"/>
    <col min="110" max="112" width="0.85546875" style="62" hidden="1" customWidth="1"/>
    <col min="113" max="113" width="1.85546875" style="62" hidden="1" customWidth="1"/>
    <col min="114" max="117" width="0.85546875" style="62" hidden="1" customWidth="1"/>
    <col min="118" max="118" width="14.5703125" style="62" customWidth="1"/>
    <col min="119" max="119" width="12.85546875" style="62" customWidth="1"/>
    <col min="120" max="120" width="13.28515625" style="62" customWidth="1"/>
    <col min="121" max="16384" width="0.85546875" style="62"/>
  </cols>
  <sheetData>
    <row r="1" spans="1:120" ht="12" customHeight="1" x14ac:dyDescent="0.25">
      <c r="DN1" s="395" t="s">
        <v>383</v>
      </c>
      <c r="DO1" s="395"/>
      <c r="DP1" s="395"/>
    </row>
    <row r="2" spans="1:120" s="65" customFormat="1" ht="23.25" customHeight="1" x14ac:dyDescent="0.2">
      <c r="A2" s="397" t="s">
        <v>404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row>
    <row r="3" spans="1:120" ht="6" customHeight="1" x14ac:dyDescent="0.25"/>
    <row r="4" spans="1:120" s="65" customFormat="1" ht="14.25" x14ac:dyDescent="0.2">
      <c r="A4" s="65" t="s">
        <v>405</v>
      </c>
      <c r="V4" s="428" t="s">
        <v>89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row>
    <row r="5" spans="1:120" ht="10.5" customHeight="1" x14ac:dyDescent="0.25"/>
    <row r="6" spans="1:120" s="68" customFormat="1" ht="31.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4"/>
      <c r="AS6" s="372" t="s">
        <v>407</v>
      </c>
      <c r="AT6" s="373"/>
      <c r="AU6" s="373"/>
      <c r="AV6" s="373"/>
      <c r="AW6" s="373"/>
      <c r="AX6" s="373"/>
      <c r="AY6" s="373"/>
      <c r="AZ6" s="373"/>
      <c r="BA6" s="373"/>
      <c r="BB6" s="373"/>
      <c r="BC6" s="373"/>
      <c r="BD6" s="373"/>
      <c r="BE6" s="373"/>
      <c r="BF6" s="373"/>
      <c r="BG6" s="373"/>
      <c r="BH6" s="373"/>
      <c r="BI6" s="373"/>
      <c r="BJ6" s="374"/>
      <c r="BK6" s="372" t="s">
        <v>408</v>
      </c>
      <c r="BL6" s="373"/>
      <c r="BM6" s="373"/>
      <c r="BN6" s="373"/>
      <c r="BO6" s="373"/>
      <c r="BP6" s="373"/>
      <c r="BQ6" s="373"/>
      <c r="BR6" s="373"/>
      <c r="BS6" s="374"/>
      <c r="BT6" s="372" t="s">
        <v>414</v>
      </c>
      <c r="BU6" s="373"/>
      <c r="BV6" s="373"/>
      <c r="BW6" s="373"/>
      <c r="BX6" s="373"/>
      <c r="BY6" s="373"/>
      <c r="BZ6" s="373"/>
      <c r="CA6" s="374"/>
      <c r="CB6" s="372" t="s">
        <v>410</v>
      </c>
      <c r="CC6" s="373"/>
      <c r="CD6" s="373"/>
      <c r="CE6" s="373"/>
      <c r="CF6" s="373"/>
      <c r="CG6" s="373"/>
      <c r="CH6" s="373"/>
      <c r="CI6" s="373"/>
      <c r="CJ6" s="373"/>
      <c r="CK6" s="373"/>
      <c r="CL6" s="373"/>
      <c r="CM6" s="373"/>
      <c r="CN6" s="373"/>
      <c r="CO6" s="373"/>
      <c r="CP6" s="373"/>
      <c r="CQ6" s="373"/>
      <c r="CR6" s="373"/>
      <c r="CS6" s="373"/>
      <c r="CT6" s="374"/>
      <c r="CU6" s="372" t="s">
        <v>411</v>
      </c>
      <c r="CV6" s="373"/>
      <c r="CW6" s="373"/>
      <c r="CX6" s="373"/>
      <c r="CY6" s="373"/>
      <c r="CZ6" s="373"/>
      <c r="DA6" s="373"/>
      <c r="DB6" s="373"/>
      <c r="DC6" s="373"/>
      <c r="DD6" s="373"/>
      <c r="DE6" s="373"/>
      <c r="DF6" s="373"/>
      <c r="DG6" s="373"/>
      <c r="DH6" s="373"/>
      <c r="DI6" s="373"/>
      <c r="DJ6" s="373"/>
      <c r="DK6" s="373"/>
      <c r="DL6" s="373"/>
      <c r="DM6" s="374"/>
      <c r="DN6" s="381" t="s">
        <v>360</v>
      </c>
      <c r="DO6" s="382"/>
      <c r="DP6" s="383"/>
    </row>
    <row r="7" spans="1:120" s="68" customFormat="1" ht="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80"/>
      <c r="AS7" s="378"/>
      <c r="AT7" s="379"/>
      <c r="AU7" s="379"/>
      <c r="AV7" s="379"/>
      <c r="AW7" s="379"/>
      <c r="AX7" s="379"/>
      <c r="AY7" s="379"/>
      <c r="AZ7" s="379"/>
      <c r="BA7" s="379"/>
      <c r="BB7" s="379"/>
      <c r="BC7" s="379"/>
      <c r="BD7" s="379"/>
      <c r="BE7" s="379"/>
      <c r="BF7" s="379"/>
      <c r="BG7" s="379"/>
      <c r="BH7" s="379"/>
      <c r="BI7" s="379"/>
      <c r="BJ7" s="380"/>
      <c r="BK7" s="378"/>
      <c r="BL7" s="379"/>
      <c r="BM7" s="379"/>
      <c r="BN7" s="379"/>
      <c r="BO7" s="379"/>
      <c r="BP7" s="379"/>
      <c r="BQ7" s="379"/>
      <c r="BR7" s="379"/>
      <c r="BS7" s="380"/>
      <c r="BT7" s="378"/>
      <c r="BU7" s="379"/>
      <c r="BV7" s="379"/>
      <c r="BW7" s="379"/>
      <c r="BX7" s="379"/>
      <c r="BY7" s="379"/>
      <c r="BZ7" s="379"/>
      <c r="CA7" s="380"/>
      <c r="CB7" s="378"/>
      <c r="CC7" s="379"/>
      <c r="CD7" s="379"/>
      <c r="CE7" s="379"/>
      <c r="CF7" s="379"/>
      <c r="CG7" s="379"/>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79"/>
      <c r="DK7" s="379"/>
      <c r="DL7" s="379"/>
      <c r="DM7" s="380"/>
      <c r="DN7" s="76" t="s">
        <v>362</v>
      </c>
      <c r="DO7" s="76" t="s">
        <v>363</v>
      </c>
      <c r="DP7" s="76" t="s">
        <v>415</v>
      </c>
    </row>
    <row r="8" spans="1:120" s="70" customFormat="1" ht="12.75" x14ac:dyDescent="0.2">
      <c r="A8" s="371">
        <v>1</v>
      </c>
      <c r="B8" s="371"/>
      <c r="C8" s="371"/>
      <c r="D8" s="371"/>
      <c r="E8" s="425"/>
      <c r="F8" s="371">
        <v>2</v>
      </c>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v>3</v>
      </c>
      <c r="AT8" s="371"/>
      <c r="AU8" s="371"/>
      <c r="AV8" s="371"/>
      <c r="AW8" s="371"/>
      <c r="AX8" s="371"/>
      <c r="AY8" s="371"/>
      <c r="AZ8" s="371"/>
      <c r="BA8" s="371"/>
      <c r="BB8" s="371"/>
      <c r="BC8" s="371"/>
      <c r="BD8" s="371"/>
      <c r="BE8" s="371"/>
      <c r="BF8" s="371"/>
      <c r="BG8" s="371"/>
      <c r="BH8" s="371"/>
      <c r="BI8" s="371"/>
      <c r="BJ8" s="371"/>
      <c r="BK8" s="371">
        <v>4</v>
      </c>
      <c r="BL8" s="371"/>
      <c r="BM8" s="371"/>
      <c r="BN8" s="371"/>
      <c r="BO8" s="371"/>
      <c r="BP8" s="371"/>
      <c r="BQ8" s="371"/>
      <c r="BR8" s="371"/>
      <c r="BS8" s="371"/>
      <c r="BT8" s="371">
        <v>5</v>
      </c>
      <c r="BU8" s="371"/>
      <c r="BV8" s="371"/>
      <c r="BW8" s="371"/>
      <c r="BX8" s="371"/>
      <c r="BY8" s="371"/>
      <c r="BZ8" s="371"/>
      <c r="CA8" s="371"/>
      <c r="CB8" s="425">
        <v>6</v>
      </c>
      <c r="CC8" s="426"/>
      <c r="CD8" s="426"/>
      <c r="CE8" s="426"/>
      <c r="CF8" s="426"/>
      <c r="CG8" s="426"/>
      <c r="CH8" s="426"/>
      <c r="CI8" s="426"/>
      <c r="CJ8" s="426"/>
      <c r="CK8" s="426"/>
      <c r="CL8" s="426"/>
      <c r="CM8" s="426"/>
      <c r="CN8" s="426"/>
      <c r="CO8" s="426"/>
      <c r="CP8" s="426"/>
      <c r="CQ8" s="426"/>
      <c r="CR8" s="426"/>
      <c r="CS8" s="426"/>
      <c r="CT8" s="427"/>
      <c r="CU8" s="371">
        <v>7</v>
      </c>
      <c r="CV8" s="371"/>
      <c r="CW8" s="371"/>
      <c r="CX8" s="371"/>
      <c r="CY8" s="371"/>
      <c r="CZ8" s="371"/>
      <c r="DA8" s="371"/>
      <c r="DB8" s="371"/>
      <c r="DC8" s="371"/>
      <c r="DD8" s="371"/>
      <c r="DE8" s="371"/>
      <c r="DF8" s="371"/>
      <c r="DG8" s="371"/>
      <c r="DH8" s="371"/>
      <c r="DI8" s="371"/>
      <c r="DJ8" s="371"/>
      <c r="DK8" s="371"/>
      <c r="DL8" s="371"/>
      <c r="DM8" s="371"/>
      <c r="DN8" s="69" t="s">
        <v>412</v>
      </c>
      <c r="DO8" s="69">
        <v>9</v>
      </c>
      <c r="DP8" s="69" t="s">
        <v>413</v>
      </c>
    </row>
    <row r="9" spans="1:120" s="72" customFormat="1" ht="15" customHeight="1" x14ac:dyDescent="0.2">
      <c r="A9" s="432" t="s">
        <v>10</v>
      </c>
      <c r="B9" s="432"/>
      <c r="C9" s="432"/>
      <c r="D9" s="432"/>
      <c r="E9" s="433"/>
      <c r="F9" s="434" t="s">
        <v>416</v>
      </c>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1"/>
      <c r="AT9" s="431"/>
      <c r="AU9" s="431"/>
      <c r="AV9" s="431"/>
      <c r="AW9" s="431"/>
      <c r="AX9" s="431"/>
      <c r="AY9" s="431"/>
      <c r="AZ9" s="431"/>
      <c r="BA9" s="431"/>
      <c r="BB9" s="431"/>
      <c r="BC9" s="431"/>
      <c r="BD9" s="431"/>
      <c r="BE9" s="431"/>
      <c r="BF9" s="431"/>
      <c r="BG9" s="431"/>
      <c r="BH9" s="431"/>
      <c r="BI9" s="431"/>
      <c r="BJ9" s="431"/>
      <c r="BK9" s="365"/>
      <c r="BL9" s="365"/>
      <c r="BM9" s="365"/>
      <c r="BN9" s="365"/>
      <c r="BO9" s="365"/>
      <c r="BP9" s="365"/>
      <c r="BQ9" s="365"/>
      <c r="BR9" s="365"/>
      <c r="BS9" s="365"/>
      <c r="BT9" s="365"/>
      <c r="BU9" s="365"/>
      <c r="BV9" s="365"/>
      <c r="BW9" s="365"/>
      <c r="BX9" s="365"/>
      <c r="BY9" s="365"/>
      <c r="BZ9" s="365"/>
      <c r="CA9" s="365"/>
      <c r="CB9" s="435">
        <f>CB10+CB11+CB12+CB13</f>
        <v>909025</v>
      </c>
      <c r="CC9" s="436"/>
      <c r="CD9" s="436"/>
      <c r="CE9" s="436"/>
      <c r="CF9" s="436"/>
      <c r="CG9" s="436"/>
      <c r="CH9" s="436"/>
      <c r="CI9" s="436"/>
      <c r="CJ9" s="436"/>
      <c r="CK9" s="436"/>
      <c r="CL9" s="436"/>
      <c r="CM9" s="436"/>
      <c r="CN9" s="436"/>
      <c r="CO9" s="436"/>
      <c r="CP9" s="436"/>
      <c r="CQ9" s="436"/>
      <c r="CR9" s="436"/>
      <c r="CS9" s="436"/>
      <c r="CT9" s="437"/>
      <c r="CU9" s="429"/>
      <c r="CV9" s="429"/>
      <c r="CW9" s="429"/>
      <c r="CX9" s="429"/>
      <c r="CY9" s="429"/>
      <c r="CZ9" s="429"/>
      <c r="DA9" s="429"/>
      <c r="DB9" s="429"/>
      <c r="DC9" s="429"/>
      <c r="DD9" s="429"/>
      <c r="DE9" s="429"/>
      <c r="DF9" s="429"/>
      <c r="DG9" s="429"/>
      <c r="DH9" s="429"/>
      <c r="DI9" s="429"/>
      <c r="DJ9" s="429"/>
      <c r="DK9" s="429"/>
      <c r="DL9" s="429"/>
      <c r="DM9" s="429"/>
      <c r="DN9" s="98">
        <f>SUM(DN10:DN13)</f>
        <v>724917</v>
      </c>
      <c r="DO9" s="98">
        <f t="shared" ref="DO9:DP9" si="0">SUM(DO10:DO13)</f>
        <v>0</v>
      </c>
      <c r="DP9" s="98">
        <f t="shared" si="0"/>
        <v>184108</v>
      </c>
    </row>
    <row r="10" spans="1:120" s="72" customFormat="1" ht="15" customHeight="1" x14ac:dyDescent="0.2">
      <c r="A10" s="369" t="s">
        <v>128</v>
      </c>
      <c r="B10" s="369"/>
      <c r="C10" s="369"/>
      <c r="D10" s="369"/>
      <c r="E10" s="430"/>
      <c r="F10" s="386" t="s">
        <v>546</v>
      </c>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431">
        <v>76710933</v>
      </c>
      <c r="AT10" s="431"/>
      <c r="AU10" s="431"/>
      <c r="AV10" s="431"/>
      <c r="AW10" s="431"/>
      <c r="AX10" s="431"/>
      <c r="AY10" s="431"/>
      <c r="AZ10" s="431"/>
      <c r="BA10" s="431"/>
      <c r="BB10" s="431"/>
      <c r="BC10" s="431"/>
      <c r="BD10" s="431"/>
      <c r="BE10" s="431"/>
      <c r="BF10" s="431"/>
      <c r="BG10" s="431"/>
      <c r="BH10" s="431"/>
      <c r="BI10" s="431"/>
      <c r="BJ10" s="431"/>
      <c r="BK10" s="365">
        <v>1.5</v>
      </c>
      <c r="BL10" s="365"/>
      <c r="BM10" s="365"/>
      <c r="BN10" s="365"/>
      <c r="BO10" s="365"/>
      <c r="BP10" s="365"/>
      <c r="BQ10" s="365"/>
      <c r="BR10" s="365"/>
      <c r="BS10" s="365"/>
      <c r="BT10" s="365">
        <v>0.25</v>
      </c>
      <c r="BU10" s="365"/>
      <c r="BV10" s="365"/>
      <c r="BW10" s="365"/>
      <c r="BX10" s="365"/>
      <c r="BY10" s="365"/>
      <c r="BZ10" s="365"/>
      <c r="CA10" s="365"/>
      <c r="CB10" s="398">
        <v>287666</v>
      </c>
      <c r="CC10" s="399"/>
      <c r="CD10" s="399"/>
      <c r="CE10" s="399"/>
      <c r="CF10" s="399"/>
      <c r="CG10" s="399"/>
      <c r="CH10" s="399"/>
      <c r="CI10" s="399"/>
      <c r="CJ10" s="399"/>
      <c r="CK10" s="399"/>
      <c r="CL10" s="399"/>
      <c r="CM10" s="399"/>
      <c r="CN10" s="399"/>
      <c r="CO10" s="399"/>
      <c r="CP10" s="399"/>
      <c r="CQ10" s="399"/>
      <c r="CR10" s="399"/>
      <c r="CS10" s="399"/>
      <c r="CT10" s="400"/>
      <c r="CU10" s="365">
        <v>0.84</v>
      </c>
      <c r="CV10" s="365"/>
      <c r="CW10" s="365"/>
      <c r="CX10" s="365"/>
      <c r="CY10" s="365"/>
      <c r="CZ10" s="365"/>
      <c r="DA10" s="365"/>
      <c r="DB10" s="365"/>
      <c r="DC10" s="365"/>
      <c r="DD10" s="365"/>
      <c r="DE10" s="365"/>
      <c r="DF10" s="365"/>
      <c r="DG10" s="365"/>
      <c r="DH10" s="365"/>
      <c r="DI10" s="365"/>
      <c r="DJ10" s="365"/>
      <c r="DK10" s="365"/>
      <c r="DL10" s="365"/>
      <c r="DM10" s="365"/>
      <c r="DN10" s="71">
        <v>241639</v>
      </c>
      <c r="DO10" s="71">
        <v>0</v>
      </c>
      <c r="DP10" s="71">
        <f>CB10-DN10</f>
        <v>46027</v>
      </c>
    </row>
    <row r="11" spans="1:120" s="72" customFormat="1" ht="15" customHeight="1" x14ac:dyDescent="0.2">
      <c r="A11" s="369" t="s">
        <v>130</v>
      </c>
      <c r="B11" s="369"/>
      <c r="C11" s="369"/>
      <c r="D11" s="369"/>
      <c r="E11" s="430"/>
      <c r="F11" s="386" t="s">
        <v>547</v>
      </c>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431">
        <v>76710933</v>
      </c>
      <c r="AT11" s="431"/>
      <c r="AU11" s="431"/>
      <c r="AV11" s="431"/>
      <c r="AW11" s="431"/>
      <c r="AX11" s="431"/>
      <c r="AY11" s="431"/>
      <c r="AZ11" s="431"/>
      <c r="BA11" s="431"/>
      <c r="BB11" s="431"/>
      <c r="BC11" s="431"/>
      <c r="BD11" s="431"/>
      <c r="BE11" s="431"/>
      <c r="BF11" s="431"/>
      <c r="BG11" s="431"/>
      <c r="BH11" s="431"/>
      <c r="BI11" s="431"/>
      <c r="BJ11" s="431"/>
      <c r="BK11" s="365">
        <v>1.5</v>
      </c>
      <c r="BL11" s="365"/>
      <c r="BM11" s="365"/>
      <c r="BN11" s="365"/>
      <c r="BO11" s="365"/>
      <c r="BP11" s="365"/>
      <c r="BQ11" s="365"/>
      <c r="BR11" s="365"/>
      <c r="BS11" s="365"/>
      <c r="BT11" s="365">
        <v>0.25</v>
      </c>
      <c r="BU11" s="365"/>
      <c r="BV11" s="365"/>
      <c r="BW11" s="365"/>
      <c r="BX11" s="365"/>
      <c r="BY11" s="365"/>
      <c r="BZ11" s="365"/>
      <c r="CA11" s="365"/>
      <c r="CB11" s="398">
        <v>287666</v>
      </c>
      <c r="CC11" s="399"/>
      <c r="CD11" s="399"/>
      <c r="CE11" s="399"/>
      <c r="CF11" s="399"/>
      <c r="CG11" s="399"/>
      <c r="CH11" s="399"/>
      <c r="CI11" s="399"/>
      <c r="CJ11" s="399"/>
      <c r="CK11" s="399"/>
      <c r="CL11" s="399"/>
      <c r="CM11" s="399"/>
      <c r="CN11" s="399"/>
      <c r="CO11" s="399"/>
      <c r="CP11" s="399"/>
      <c r="CQ11" s="399"/>
      <c r="CR11" s="399"/>
      <c r="CS11" s="399"/>
      <c r="CT11" s="400"/>
      <c r="CU11" s="365">
        <f>CU10</f>
        <v>0.84</v>
      </c>
      <c r="CV11" s="365"/>
      <c r="CW11" s="365"/>
      <c r="CX11" s="365"/>
      <c r="CY11" s="365"/>
      <c r="CZ11" s="365"/>
      <c r="DA11" s="365"/>
      <c r="DB11" s="365"/>
      <c r="DC11" s="365"/>
      <c r="DD11" s="365"/>
      <c r="DE11" s="365"/>
      <c r="DF11" s="365"/>
      <c r="DG11" s="365"/>
      <c r="DH11" s="365"/>
      <c r="DI11" s="365"/>
      <c r="DJ11" s="365"/>
      <c r="DK11" s="365"/>
      <c r="DL11" s="365"/>
      <c r="DM11" s="365"/>
      <c r="DN11" s="71">
        <v>241639</v>
      </c>
      <c r="DO11" s="71">
        <v>0</v>
      </c>
      <c r="DP11" s="71">
        <f t="shared" ref="DP11" si="1">CB11-DN11</f>
        <v>46027</v>
      </c>
    </row>
    <row r="12" spans="1:120" s="72" customFormat="1" ht="15" customHeight="1" x14ac:dyDescent="0.2">
      <c r="A12" s="369" t="s">
        <v>132</v>
      </c>
      <c r="B12" s="369"/>
      <c r="C12" s="369"/>
      <c r="D12" s="369"/>
      <c r="E12" s="430"/>
      <c r="F12" s="386" t="s">
        <v>548</v>
      </c>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431">
        <v>76710933</v>
      </c>
      <c r="AT12" s="431"/>
      <c r="AU12" s="431"/>
      <c r="AV12" s="431"/>
      <c r="AW12" s="431"/>
      <c r="AX12" s="431"/>
      <c r="AY12" s="431"/>
      <c r="AZ12" s="431"/>
      <c r="BA12" s="431"/>
      <c r="BB12" s="431"/>
      <c r="BC12" s="431"/>
      <c r="BD12" s="431"/>
      <c r="BE12" s="431"/>
      <c r="BF12" s="431"/>
      <c r="BG12" s="431"/>
      <c r="BH12" s="431"/>
      <c r="BI12" s="431"/>
      <c r="BJ12" s="431"/>
      <c r="BK12" s="365">
        <v>1.5</v>
      </c>
      <c r="BL12" s="365"/>
      <c r="BM12" s="365"/>
      <c r="BN12" s="365"/>
      <c r="BO12" s="365"/>
      <c r="BP12" s="365"/>
      <c r="BQ12" s="365"/>
      <c r="BR12" s="365"/>
      <c r="BS12" s="365"/>
      <c r="BT12" s="365">
        <v>0.25</v>
      </c>
      <c r="BU12" s="365"/>
      <c r="BV12" s="365"/>
      <c r="BW12" s="365"/>
      <c r="BX12" s="365"/>
      <c r="BY12" s="365"/>
      <c r="BZ12" s="365"/>
      <c r="CA12" s="365"/>
      <c r="CB12" s="398">
        <v>287666</v>
      </c>
      <c r="CC12" s="399"/>
      <c r="CD12" s="399"/>
      <c r="CE12" s="399"/>
      <c r="CF12" s="399"/>
      <c r="CG12" s="399"/>
      <c r="CH12" s="399"/>
      <c r="CI12" s="399"/>
      <c r="CJ12" s="399"/>
      <c r="CK12" s="399"/>
      <c r="CL12" s="399"/>
      <c r="CM12" s="399"/>
      <c r="CN12" s="399"/>
      <c r="CO12" s="399"/>
      <c r="CP12" s="399"/>
      <c r="CQ12" s="399"/>
      <c r="CR12" s="399"/>
      <c r="CS12" s="399"/>
      <c r="CT12" s="400"/>
      <c r="CU12" s="365">
        <f>CU10</f>
        <v>0.84</v>
      </c>
      <c r="CV12" s="365"/>
      <c r="CW12" s="365"/>
      <c r="CX12" s="365"/>
      <c r="CY12" s="365"/>
      <c r="CZ12" s="365"/>
      <c r="DA12" s="365"/>
      <c r="DB12" s="365"/>
      <c r="DC12" s="365"/>
      <c r="DD12" s="365"/>
      <c r="DE12" s="365"/>
      <c r="DF12" s="365"/>
      <c r="DG12" s="365"/>
      <c r="DH12" s="365"/>
      <c r="DI12" s="365"/>
      <c r="DJ12" s="365"/>
      <c r="DK12" s="365"/>
      <c r="DL12" s="365"/>
      <c r="DM12" s="365"/>
      <c r="DN12" s="71">
        <v>241639</v>
      </c>
      <c r="DO12" s="71">
        <v>0</v>
      </c>
      <c r="DP12" s="71">
        <f>CB12-DN12</f>
        <v>46027</v>
      </c>
    </row>
    <row r="13" spans="1:120" s="72" customFormat="1" ht="15" customHeight="1" x14ac:dyDescent="0.2">
      <c r="A13" s="369" t="s">
        <v>133</v>
      </c>
      <c r="B13" s="369"/>
      <c r="C13" s="369"/>
      <c r="D13" s="369"/>
      <c r="E13" s="430"/>
      <c r="F13" s="386" t="s">
        <v>549</v>
      </c>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431">
        <v>76710933</v>
      </c>
      <c r="AT13" s="431"/>
      <c r="AU13" s="431"/>
      <c r="AV13" s="431"/>
      <c r="AW13" s="431"/>
      <c r="AX13" s="431"/>
      <c r="AY13" s="431"/>
      <c r="AZ13" s="431"/>
      <c r="BA13" s="431"/>
      <c r="BB13" s="431"/>
      <c r="BC13" s="431"/>
      <c r="BD13" s="431"/>
      <c r="BE13" s="431"/>
      <c r="BF13" s="431"/>
      <c r="BG13" s="431"/>
      <c r="BH13" s="431"/>
      <c r="BI13" s="431"/>
      <c r="BJ13" s="431"/>
      <c r="BK13" s="365">
        <v>1.5</v>
      </c>
      <c r="BL13" s="365"/>
      <c r="BM13" s="365"/>
      <c r="BN13" s="365"/>
      <c r="BO13" s="365"/>
      <c r="BP13" s="365"/>
      <c r="BQ13" s="365"/>
      <c r="BR13" s="365"/>
      <c r="BS13" s="365"/>
      <c r="BT13" s="365">
        <v>0.04</v>
      </c>
      <c r="BU13" s="365"/>
      <c r="BV13" s="365"/>
      <c r="BW13" s="365"/>
      <c r="BX13" s="365"/>
      <c r="BY13" s="365"/>
      <c r="BZ13" s="365"/>
      <c r="CA13" s="365"/>
      <c r="CB13" s="398">
        <f>46027</f>
        <v>46027</v>
      </c>
      <c r="CC13" s="399"/>
      <c r="CD13" s="399"/>
      <c r="CE13" s="399"/>
      <c r="CF13" s="399"/>
      <c r="CG13" s="399"/>
      <c r="CH13" s="399"/>
      <c r="CI13" s="399"/>
      <c r="CJ13" s="399"/>
      <c r="CK13" s="399"/>
      <c r="CL13" s="399"/>
      <c r="CM13" s="399"/>
      <c r="CN13" s="399"/>
      <c r="CO13" s="399"/>
      <c r="CP13" s="399"/>
      <c r="CQ13" s="399"/>
      <c r="CR13" s="399"/>
      <c r="CS13" s="399"/>
      <c r="CT13" s="400"/>
      <c r="CU13" s="365">
        <f>CU10</f>
        <v>0.84</v>
      </c>
      <c r="CV13" s="365"/>
      <c r="CW13" s="365"/>
      <c r="CX13" s="365"/>
      <c r="CY13" s="365"/>
      <c r="CZ13" s="365"/>
      <c r="DA13" s="365"/>
      <c r="DB13" s="365"/>
      <c r="DC13" s="365"/>
      <c r="DD13" s="365"/>
      <c r="DE13" s="365"/>
      <c r="DF13" s="365"/>
      <c r="DG13" s="365"/>
      <c r="DH13" s="365"/>
      <c r="DI13" s="365"/>
      <c r="DJ13" s="365"/>
      <c r="DK13" s="365"/>
      <c r="DL13" s="365"/>
      <c r="DM13" s="365"/>
      <c r="DN13" s="71">
        <v>0</v>
      </c>
      <c r="DO13" s="71">
        <v>0</v>
      </c>
      <c r="DP13" s="71">
        <f>CB13-DN13-DO13</f>
        <v>46027</v>
      </c>
    </row>
    <row r="14" spans="1:120" s="72" customFormat="1" ht="15" customHeight="1" x14ac:dyDescent="0.2">
      <c r="A14" s="432" t="s">
        <v>11</v>
      </c>
      <c r="B14" s="432"/>
      <c r="C14" s="432"/>
      <c r="D14" s="432"/>
      <c r="E14" s="433"/>
      <c r="F14" s="434" t="s">
        <v>417</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1"/>
      <c r="AT14" s="431"/>
      <c r="AU14" s="431"/>
      <c r="AV14" s="431"/>
      <c r="AW14" s="431"/>
      <c r="AX14" s="431"/>
      <c r="AY14" s="431"/>
      <c r="AZ14" s="431"/>
      <c r="BA14" s="431"/>
      <c r="BB14" s="431"/>
      <c r="BC14" s="431"/>
      <c r="BD14" s="431"/>
      <c r="BE14" s="431"/>
      <c r="BF14" s="431"/>
      <c r="BG14" s="431"/>
      <c r="BH14" s="431"/>
      <c r="BI14" s="431"/>
      <c r="BJ14" s="431"/>
      <c r="BK14" s="365"/>
      <c r="BL14" s="365"/>
      <c r="BM14" s="365"/>
      <c r="BN14" s="365"/>
      <c r="BO14" s="365"/>
      <c r="BP14" s="365"/>
      <c r="BQ14" s="365"/>
      <c r="BR14" s="365"/>
      <c r="BS14" s="365"/>
      <c r="BT14" s="365"/>
      <c r="BU14" s="365"/>
      <c r="BV14" s="365"/>
      <c r="BW14" s="365"/>
      <c r="BX14" s="365"/>
      <c r="BY14" s="365"/>
      <c r="BZ14" s="365"/>
      <c r="CA14" s="365"/>
      <c r="CB14" s="435">
        <f>CB15+CB16+CB17+CB18</f>
        <v>3238241</v>
      </c>
      <c r="CC14" s="436"/>
      <c r="CD14" s="436"/>
      <c r="CE14" s="436"/>
      <c r="CF14" s="436"/>
      <c r="CG14" s="436"/>
      <c r="CH14" s="436"/>
      <c r="CI14" s="436"/>
      <c r="CJ14" s="436"/>
      <c r="CK14" s="436"/>
      <c r="CL14" s="436"/>
      <c r="CM14" s="436"/>
      <c r="CN14" s="436"/>
      <c r="CO14" s="436"/>
      <c r="CP14" s="436"/>
      <c r="CQ14" s="436"/>
      <c r="CR14" s="436"/>
      <c r="CS14" s="436"/>
      <c r="CT14" s="437"/>
      <c r="CU14" s="429"/>
      <c r="CV14" s="429"/>
      <c r="CW14" s="429"/>
      <c r="CX14" s="429"/>
      <c r="CY14" s="429"/>
      <c r="CZ14" s="429"/>
      <c r="DA14" s="429"/>
      <c r="DB14" s="429"/>
      <c r="DC14" s="429"/>
      <c r="DD14" s="429"/>
      <c r="DE14" s="429"/>
      <c r="DF14" s="429"/>
      <c r="DG14" s="429"/>
      <c r="DH14" s="429"/>
      <c r="DI14" s="429"/>
      <c r="DJ14" s="429"/>
      <c r="DK14" s="429"/>
      <c r="DL14" s="429"/>
      <c r="DM14" s="429"/>
      <c r="DN14" s="98">
        <f>SUM(DN15:DN18)</f>
        <v>2588516</v>
      </c>
      <c r="DO14" s="98">
        <f t="shared" ref="DO14:DP14" si="2">SUM(DO15:DO18)</f>
        <v>0</v>
      </c>
      <c r="DP14" s="98">
        <f t="shared" si="2"/>
        <v>649725</v>
      </c>
    </row>
    <row r="15" spans="1:120" s="72" customFormat="1" ht="15" customHeight="1" x14ac:dyDescent="0.2">
      <c r="A15" s="369" t="s">
        <v>393</v>
      </c>
      <c r="B15" s="369"/>
      <c r="C15" s="369"/>
      <c r="D15" s="369"/>
      <c r="E15" s="430"/>
      <c r="F15" s="386" t="s">
        <v>546</v>
      </c>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431">
        <v>186492363</v>
      </c>
      <c r="AT15" s="431"/>
      <c r="AU15" s="431"/>
      <c r="AV15" s="431"/>
      <c r="AW15" s="431"/>
      <c r="AX15" s="431"/>
      <c r="AY15" s="431"/>
      <c r="AZ15" s="431"/>
      <c r="BA15" s="431"/>
      <c r="BB15" s="431"/>
      <c r="BC15" s="431"/>
      <c r="BD15" s="431"/>
      <c r="BE15" s="431"/>
      <c r="BF15" s="431"/>
      <c r="BG15" s="431"/>
      <c r="BH15" s="431"/>
      <c r="BI15" s="431"/>
      <c r="BJ15" s="431"/>
      <c r="BK15" s="365">
        <v>2.2000000000000002</v>
      </c>
      <c r="BL15" s="365"/>
      <c r="BM15" s="365"/>
      <c r="BN15" s="365"/>
      <c r="BO15" s="365"/>
      <c r="BP15" s="365"/>
      <c r="BQ15" s="365"/>
      <c r="BR15" s="365"/>
      <c r="BS15" s="365"/>
      <c r="BT15" s="365">
        <v>0.25</v>
      </c>
      <c r="BU15" s="365"/>
      <c r="BV15" s="365"/>
      <c r="BW15" s="365"/>
      <c r="BX15" s="365"/>
      <c r="BY15" s="365"/>
      <c r="BZ15" s="365"/>
      <c r="CA15" s="365"/>
      <c r="CB15" s="398">
        <v>1025708</v>
      </c>
      <c r="CC15" s="399"/>
      <c r="CD15" s="399"/>
      <c r="CE15" s="399"/>
      <c r="CF15" s="399"/>
      <c r="CG15" s="399"/>
      <c r="CH15" s="399"/>
      <c r="CI15" s="399"/>
      <c r="CJ15" s="399"/>
      <c r="CK15" s="399"/>
      <c r="CL15" s="399"/>
      <c r="CM15" s="399"/>
      <c r="CN15" s="399"/>
      <c r="CO15" s="399"/>
      <c r="CP15" s="399"/>
      <c r="CQ15" s="399"/>
      <c r="CR15" s="399"/>
      <c r="CS15" s="399"/>
      <c r="CT15" s="400"/>
      <c r="CU15" s="365">
        <f>CU10</f>
        <v>0.84</v>
      </c>
      <c r="CV15" s="365"/>
      <c r="CW15" s="365"/>
      <c r="CX15" s="365"/>
      <c r="CY15" s="365"/>
      <c r="CZ15" s="365"/>
      <c r="DA15" s="365"/>
      <c r="DB15" s="365"/>
      <c r="DC15" s="365"/>
      <c r="DD15" s="365"/>
      <c r="DE15" s="365"/>
      <c r="DF15" s="365"/>
      <c r="DG15" s="365"/>
      <c r="DH15" s="365"/>
      <c r="DI15" s="365"/>
      <c r="DJ15" s="365"/>
      <c r="DK15" s="365"/>
      <c r="DL15" s="365"/>
      <c r="DM15" s="365"/>
      <c r="DN15" s="71">
        <v>861594</v>
      </c>
      <c r="DO15" s="71">
        <v>0</v>
      </c>
      <c r="DP15" s="71">
        <f>CB15-DN15</f>
        <v>164114</v>
      </c>
    </row>
    <row r="16" spans="1:120" s="72" customFormat="1" ht="15" customHeight="1" x14ac:dyDescent="0.2">
      <c r="A16" s="369" t="s">
        <v>395</v>
      </c>
      <c r="B16" s="369"/>
      <c r="C16" s="369"/>
      <c r="D16" s="369"/>
      <c r="E16" s="430"/>
      <c r="F16" s="386" t="s">
        <v>547</v>
      </c>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431">
        <v>184368392</v>
      </c>
      <c r="AT16" s="431"/>
      <c r="AU16" s="431"/>
      <c r="AV16" s="431"/>
      <c r="AW16" s="431"/>
      <c r="AX16" s="431"/>
      <c r="AY16" s="431"/>
      <c r="AZ16" s="431"/>
      <c r="BA16" s="431"/>
      <c r="BB16" s="431"/>
      <c r="BC16" s="431"/>
      <c r="BD16" s="431"/>
      <c r="BE16" s="431"/>
      <c r="BF16" s="431"/>
      <c r="BG16" s="431"/>
      <c r="BH16" s="431"/>
      <c r="BI16" s="431"/>
      <c r="BJ16" s="431"/>
      <c r="BK16" s="365">
        <v>2.2000000000000002</v>
      </c>
      <c r="BL16" s="365"/>
      <c r="BM16" s="365"/>
      <c r="BN16" s="365"/>
      <c r="BO16" s="365"/>
      <c r="BP16" s="365"/>
      <c r="BQ16" s="365"/>
      <c r="BR16" s="365"/>
      <c r="BS16" s="365"/>
      <c r="BT16" s="365">
        <v>0.25</v>
      </c>
      <c r="BU16" s="365"/>
      <c r="BV16" s="365"/>
      <c r="BW16" s="365"/>
      <c r="BX16" s="365"/>
      <c r="BY16" s="365"/>
      <c r="BZ16" s="365"/>
      <c r="CA16" s="365"/>
      <c r="CB16" s="398">
        <v>1014026</v>
      </c>
      <c r="CC16" s="399"/>
      <c r="CD16" s="399"/>
      <c r="CE16" s="399"/>
      <c r="CF16" s="399"/>
      <c r="CG16" s="399"/>
      <c r="CH16" s="399"/>
      <c r="CI16" s="399"/>
      <c r="CJ16" s="399"/>
      <c r="CK16" s="399"/>
      <c r="CL16" s="399"/>
      <c r="CM16" s="399"/>
      <c r="CN16" s="399"/>
      <c r="CO16" s="399"/>
      <c r="CP16" s="399"/>
      <c r="CQ16" s="399"/>
      <c r="CR16" s="399"/>
      <c r="CS16" s="399"/>
      <c r="CT16" s="400"/>
      <c r="CU16" s="365">
        <f>CU15</f>
        <v>0.84</v>
      </c>
      <c r="CV16" s="365"/>
      <c r="CW16" s="365"/>
      <c r="CX16" s="365"/>
      <c r="CY16" s="365"/>
      <c r="CZ16" s="365"/>
      <c r="DA16" s="365"/>
      <c r="DB16" s="365"/>
      <c r="DC16" s="365"/>
      <c r="DD16" s="365"/>
      <c r="DE16" s="365"/>
      <c r="DF16" s="365"/>
      <c r="DG16" s="365"/>
      <c r="DH16" s="365"/>
      <c r="DI16" s="365"/>
      <c r="DJ16" s="365"/>
      <c r="DK16" s="365"/>
      <c r="DL16" s="365"/>
      <c r="DM16" s="365"/>
      <c r="DN16" s="71">
        <v>851782</v>
      </c>
      <c r="DO16" s="71">
        <v>0</v>
      </c>
      <c r="DP16" s="71">
        <f t="shared" ref="DP16" si="3">CB16-DN16</f>
        <v>162244</v>
      </c>
    </row>
    <row r="17" spans="1:120" s="72" customFormat="1" ht="15" customHeight="1" x14ac:dyDescent="0.2">
      <c r="A17" s="369" t="s">
        <v>397</v>
      </c>
      <c r="B17" s="369"/>
      <c r="C17" s="369"/>
      <c r="D17" s="369"/>
      <c r="E17" s="430"/>
      <c r="F17" s="386" t="s">
        <v>548</v>
      </c>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431">
        <v>186492909</v>
      </c>
      <c r="AT17" s="431"/>
      <c r="AU17" s="431"/>
      <c r="AV17" s="431"/>
      <c r="AW17" s="431"/>
      <c r="AX17" s="431"/>
      <c r="AY17" s="431"/>
      <c r="AZ17" s="431"/>
      <c r="BA17" s="431"/>
      <c r="BB17" s="431"/>
      <c r="BC17" s="431"/>
      <c r="BD17" s="431"/>
      <c r="BE17" s="431"/>
      <c r="BF17" s="431"/>
      <c r="BG17" s="431"/>
      <c r="BH17" s="431"/>
      <c r="BI17" s="431"/>
      <c r="BJ17" s="431"/>
      <c r="BK17" s="365">
        <v>2.2000000000000002</v>
      </c>
      <c r="BL17" s="365"/>
      <c r="BM17" s="365"/>
      <c r="BN17" s="365"/>
      <c r="BO17" s="365"/>
      <c r="BP17" s="365"/>
      <c r="BQ17" s="365"/>
      <c r="BR17" s="365"/>
      <c r="BS17" s="365"/>
      <c r="BT17" s="365">
        <v>0.25</v>
      </c>
      <c r="BU17" s="365"/>
      <c r="BV17" s="365"/>
      <c r="BW17" s="365"/>
      <c r="BX17" s="365"/>
      <c r="BY17" s="365"/>
      <c r="BZ17" s="365"/>
      <c r="CA17" s="365"/>
      <c r="CB17" s="398">
        <v>1011689</v>
      </c>
      <c r="CC17" s="399"/>
      <c r="CD17" s="399"/>
      <c r="CE17" s="399"/>
      <c r="CF17" s="399"/>
      <c r="CG17" s="399"/>
      <c r="CH17" s="399"/>
      <c r="CI17" s="399"/>
      <c r="CJ17" s="399"/>
      <c r="CK17" s="399"/>
      <c r="CL17" s="399"/>
      <c r="CM17" s="399"/>
      <c r="CN17" s="399"/>
      <c r="CO17" s="399"/>
      <c r="CP17" s="399"/>
      <c r="CQ17" s="399"/>
      <c r="CR17" s="399"/>
      <c r="CS17" s="399"/>
      <c r="CT17" s="400"/>
      <c r="CU17" s="365">
        <f>CU15</f>
        <v>0.84</v>
      </c>
      <c r="CV17" s="365"/>
      <c r="CW17" s="365"/>
      <c r="CX17" s="365"/>
      <c r="CY17" s="365"/>
      <c r="CZ17" s="365"/>
      <c r="DA17" s="365"/>
      <c r="DB17" s="365"/>
      <c r="DC17" s="365"/>
      <c r="DD17" s="365"/>
      <c r="DE17" s="365"/>
      <c r="DF17" s="365"/>
      <c r="DG17" s="365"/>
      <c r="DH17" s="365"/>
      <c r="DI17" s="365"/>
      <c r="DJ17" s="365"/>
      <c r="DK17" s="365"/>
      <c r="DL17" s="365"/>
      <c r="DM17" s="365"/>
      <c r="DN17" s="71">
        <v>849819</v>
      </c>
      <c r="DO17" s="71">
        <v>0</v>
      </c>
      <c r="DP17" s="71">
        <f>CB17-DN17</f>
        <v>161870</v>
      </c>
    </row>
    <row r="18" spans="1:120" s="72" customFormat="1" ht="15" customHeight="1" x14ac:dyDescent="0.2">
      <c r="A18" s="369" t="s">
        <v>399</v>
      </c>
      <c r="B18" s="369"/>
      <c r="C18" s="369"/>
      <c r="D18" s="369"/>
      <c r="E18" s="430"/>
      <c r="F18" s="386" t="s">
        <v>549</v>
      </c>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431">
        <v>186492909</v>
      </c>
      <c r="AT18" s="431"/>
      <c r="AU18" s="431"/>
      <c r="AV18" s="431"/>
      <c r="AW18" s="431"/>
      <c r="AX18" s="431"/>
      <c r="AY18" s="431"/>
      <c r="AZ18" s="431"/>
      <c r="BA18" s="431"/>
      <c r="BB18" s="431"/>
      <c r="BC18" s="431"/>
      <c r="BD18" s="431"/>
      <c r="BE18" s="431"/>
      <c r="BF18" s="431"/>
      <c r="BG18" s="431"/>
      <c r="BH18" s="431"/>
      <c r="BI18" s="431"/>
      <c r="BJ18" s="431"/>
      <c r="BK18" s="365">
        <v>2.2000000000000002</v>
      </c>
      <c r="BL18" s="365"/>
      <c r="BM18" s="365"/>
      <c r="BN18" s="365"/>
      <c r="BO18" s="365"/>
      <c r="BP18" s="365"/>
      <c r="BQ18" s="365"/>
      <c r="BR18" s="365"/>
      <c r="BS18" s="365"/>
      <c r="BT18" s="365">
        <v>0.04</v>
      </c>
      <c r="BU18" s="365"/>
      <c r="BV18" s="365"/>
      <c r="BW18" s="365"/>
      <c r="BX18" s="365"/>
      <c r="BY18" s="365"/>
      <c r="BZ18" s="365"/>
      <c r="CA18" s="365"/>
      <c r="CB18" s="398">
        <f>161497+(30514-5193)</f>
        <v>186818</v>
      </c>
      <c r="CC18" s="399"/>
      <c r="CD18" s="399"/>
      <c r="CE18" s="399"/>
      <c r="CF18" s="399"/>
      <c r="CG18" s="399"/>
      <c r="CH18" s="399"/>
      <c r="CI18" s="399"/>
      <c r="CJ18" s="399"/>
      <c r="CK18" s="399"/>
      <c r="CL18" s="399"/>
      <c r="CM18" s="399"/>
      <c r="CN18" s="399"/>
      <c r="CO18" s="399"/>
      <c r="CP18" s="399"/>
      <c r="CQ18" s="399"/>
      <c r="CR18" s="399"/>
      <c r="CS18" s="399"/>
      <c r="CT18" s="400"/>
      <c r="CU18" s="365">
        <f>CU10</f>
        <v>0.84</v>
      </c>
      <c r="CV18" s="365"/>
      <c r="CW18" s="365"/>
      <c r="CX18" s="365"/>
      <c r="CY18" s="365"/>
      <c r="CZ18" s="365"/>
      <c r="DA18" s="365"/>
      <c r="DB18" s="365"/>
      <c r="DC18" s="365"/>
      <c r="DD18" s="365"/>
      <c r="DE18" s="365"/>
      <c r="DF18" s="365"/>
      <c r="DG18" s="365"/>
      <c r="DH18" s="365"/>
      <c r="DI18" s="365"/>
      <c r="DJ18" s="365"/>
      <c r="DK18" s="365"/>
      <c r="DL18" s="365"/>
      <c r="DM18" s="365"/>
      <c r="DN18" s="71">
        <f>30514-5193</f>
        <v>25321</v>
      </c>
      <c r="DO18" s="71">
        <v>0</v>
      </c>
      <c r="DP18" s="71">
        <f>CB18-DN18-DO18</f>
        <v>161497</v>
      </c>
    </row>
    <row r="19" spans="1:120" s="72" customFormat="1" ht="15" customHeight="1" x14ac:dyDescent="0.2">
      <c r="A19" s="369"/>
      <c r="B19" s="369"/>
      <c r="C19" s="369"/>
      <c r="D19" s="369"/>
      <c r="E19" s="430"/>
      <c r="F19" s="438" t="s">
        <v>371</v>
      </c>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393" t="s">
        <v>36</v>
      </c>
      <c r="AT19" s="393"/>
      <c r="AU19" s="393"/>
      <c r="AV19" s="393"/>
      <c r="AW19" s="393"/>
      <c r="AX19" s="393"/>
      <c r="AY19" s="393"/>
      <c r="AZ19" s="393"/>
      <c r="BA19" s="393"/>
      <c r="BB19" s="393"/>
      <c r="BC19" s="393"/>
      <c r="BD19" s="393"/>
      <c r="BE19" s="393"/>
      <c r="BF19" s="393"/>
      <c r="BG19" s="393"/>
      <c r="BH19" s="393"/>
      <c r="BI19" s="393"/>
      <c r="BJ19" s="393"/>
      <c r="BK19" s="393" t="s">
        <v>36</v>
      </c>
      <c r="BL19" s="393"/>
      <c r="BM19" s="393"/>
      <c r="BN19" s="393"/>
      <c r="BO19" s="393"/>
      <c r="BP19" s="393"/>
      <c r="BQ19" s="393"/>
      <c r="BR19" s="393"/>
      <c r="BS19" s="393"/>
      <c r="BT19" s="393" t="s">
        <v>36</v>
      </c>
      <c r="BU19" s="393"/>
      <c r="BV19" s="393"/>
      <c r="BW19" s="393"/>
      <c r="BX19" s="393"/>
      <c r="BY19" s="393"/>
      <c r="BZ19" s="393"/>
      <c r="CA19" s="393"/>
      <c r="CB19" s="435">
        <f>CB9+CB14</f>
        <v>4147266</v>
      </c>
      <c r="CC19" s="436"/>
      <c r="CD19" s="436"/>
      <c r="CE19" s="436"/>
      <c r="CF19" s="436"/>
      <c r="CG19" s="436"/>
      <c r="CH19" s="436"/>
      <c r="CI19" s="436"/>
      <c r="CJ19" s="436"/>
      <c r="CK19" s="436"/>
      <c r="CL19" s="436"/>
      <c r="CM19" s="436"/>
      <c r="CN19" s="436"/>
      <c r="CO19" s="436"/>
      <c r="CP19" s="436"/>
      <c r="CQ19" s="436"/>
      <c r="CR19" s="436"/>
      <c r="CS19" s="436"/>
      <c r="CT19" s="437"/>
      <c r="CU19" s="429"/>
      <c r="CV19" s="429"/>
      <c r="CW19" s="429"/>
      <c r="CX19" s="429"/>
      <c r="CY19" s="429"/>
      <c r="CZ19" s="429"/>
      <c r="DA19" s="429"/>
      <c r="DB19" s="429"/>
      <c r="DC19" s="429"/>
      <c r="DD19" s="429"/>
      <c r="DE19" s="429"/>
      <c r="DF19" s="429"/>
      <c r="DG19" s="429"/>
      <c r="DH19" s="429"/>
      <c r="DI19" s="429"/>
      <c r="DJ19" s="429"/>
      <c r="DK19" s="429"/>
      <c r="DL19" s="429"/>
      <c r="DM19" s="429"/>
      <c r="DN19" s="98">
        <f>DN9+DN14</f>
        <v>3313433</v>
      </c>
      <c r="DO19" s="98">
        <f>DO9+DO14</f>
        <v>0</v>
      </c>
      <c r="DP19" s="98">
        <f>DP9+DP14</f>
        <v>833833</v>
      </c>
    </row>
    <row r="20" spans="1:120" ht="9" customHeight="1" x14ac:dyDescent="0.25"/>
    <row r="21" spans="1:120" ht="12" customHeight="1" x14ac:dyDescent="0.25">
      <c r="A21" s="65" t="s">
        <v>405</v>
      </c>
      <c r="B21" s="65"/>
      <c r="C21" s="65"/>
      <c r="D21" s="65"/>
      <c r="E21" s="65"/>
      <c r="F21" s="65"/>
      <c r="G21" s="65"/>
      <c r="H21" s="65"/>
      <c r="I21" s="65"/>
      <c r="J21" s="65"/>
      <c r="K21" s="65"/>
      <c r="L21" s="65"/>
      <c r="M21" s="65"/>
      <c r="N21" s="65"/>
      <c r="O21" s="65"/>
      <c r="P21" s="65"/>
      <c r="Q21" s="65"/>
      <c r="R21" s="65"/>
      <c r="S21" s="65"/>
      <c r="T21" s="65"/>
      <c r="U21" s="65"/>
      <c r="V21" s="428" t="s">
        <v>92</v>
      </c>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65"/>
      <c r="DO21" s="65"/>
      <c r="DP21" s="65"/>
    </row>
    <row r="23" spans="1:120" ht="29.25" customHeight="1" x14ac:dyDescent="0.25">
      <c r="A23" s="372" t="s">
        <v>353</v>
      </c>
      <c r="B23" s="373"/>
      <c r="C23" s="373"/>
      <c r="D23" s="373"/>
      <c r="E23" s="374"/>
      <c r="F23" s="372" t="s">
        <v>406</v>
      </c>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4"/>
      <c r="AS23" s="372" t="s">
        <v>407</v>
      </c>
      <c r="AT23" s="373"/>
      <c r="AU23" s="373"/>
      <c r="AV23" s="373"/>
      <c r="AW23" s="373"/>
      <c r="AX23" s="373"/>
      <c r="AY23" s="373"/>
      <c r="AZ23" s="373"/>
      <c r="BA23" s="373"/>
      <c r="BB23" s="373"/>
      <c r="BC23" s="373"/>
      <c r="BD23" s="373"/>
      <c r="BE23" s="373"/>
      <c r="BF23" s="373"/>
      <c r="BG23" s="373"/>
      <c r="BH23" s="373"/>
      <c r="BI23" s="373"/>
      <c r="BJ23" s="374"/>
      <c r="BK23" s="372" t="s">
        <v>408</v>
      </c>
      <c r="BL23" s="373"/>
      <c r="BM23" s="373"/>
      <c r="BN23" s="373"/>
      <c r="BO23" s="373"/>
      <c r="BP23" s="373"/>
      <c r="BQ23" s="373"/>
      <c r="BR23" s="373"/>
      <c r="BS23" s="374"/>
      <c r="BT23" s="372" t="s">
        <v>414</v>
      </c>
      <c r="BU23" s="373"/>
      <c r="BV23" s="373"/>
      <c r="BW23" s="373"/>
      <c r="BX23" s="373"/>
      <c r="BY23" s="373"/>
      <c r="BZ23" s="373"/>
      <c r="CA23" s="374"/>
      <c r="CB23" s="372" t="s">
        <v>410</v>
      </c>
      <c r="CC23" s="373"/>
      <c r="CD23" s="373"/>
      <c r="CE23" s="373"/>
      <c r="CF23" s="373"/>
      <c r="CG23" s="373"/>
      <c r="CH23" s="373"/>
      <c r="CI23" s="373"/>
      <c r="CJ23" s="373"/>
      <c r="CK23" s="373"/>
      <c r="CL23" s="373"/>
      <c r="CM23" s="373"/>
      <c r="CN23" s="373"/>
      <c r="CO23" s="373"/>
      <c r="CP23" s="373"/>
      <c r="CQ23" s="373"/>
      <c r="CR23" s="373"/>
      <c r="CS23" s="373"/>
      <c r="CT23" s="374"/>
      <c r="CU23" s="372" t="s">
        <v>411</v>
      </c>
      <c r="CV23" s="373"/>
      <c r="CW23" s="373"/>
      <c r="CX23" s="373"/>
      <c r="CY23" s="373"/>
      <c r="CZ23" s="373"/>
      <c r="DA23" s="373"/>
      <c r="DB23" s="373"/>
      <c r="DC23" s="373"/>
      <c r="DD23" s="373"/>
      <c r="DE23" s="373"/>
      <c r="DF23" s="373"/>
      <c r="DG23" s="373"/>
      <c r="DH23" s="373"/>
      <c r="DI23" s="373"/>
      <c r="DJ23" s="373"/>
      <c r="DK23" s="373"/>
      <c r="DL23" s="373"/>
      <c r="DM23" s="374"/>
      <c r="DN23" s="381" t="s">
        <v>360</v>
      </c>
      <c r="DO23" s="382"/>
      <c r="DP23" s="383"/>
    </row>
    <row r="24" spans="1:120" ht="74.25" customHeight="1" x14ac:dyDescent="0.25">
      <c r="A24" s="378"/>
      <c r="B24" s="379"/>
      <c r="C24" s="379"/>
      <c r="D24" s="379"/>
      <c r="E24" s="380"/>
      <c r="F24" s="378"/>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80"/>
      <c r="AS24" s="378"/>
      <c r="AT24" s="379"/>
      <c r="AU24" s="379"/>
      <c r="AV24" s="379"/>
      <c r="AW24" s="379"/>
      <c r="AX24" s="379"/>
      <c r="AY24" s="379"/>
      <c r="AZ24" s="379"/>
      <c r="BA24" s="379"/>
      <c r="BB24" s="379"/>
      <c r="BC24" s="379"/>
      <c r="BD24" s="379"/>
      <c r="BE24" s="379"/>
      <c r="BF24" s="379"/>
      <c r="BG24" s="379"/>
      <c r="BH24" s="379"/>
      <c r="BI24" s="379"/>
      <c r="BJ24" s="380"/>
      <c r="BK24" s="378"/>
      <c r="BL24" s="379"/>
      <c r="BM24" s="379"/>
      <c r="BN24" s="379"/>
      <c r="BO24" s="379"/>
      <c r="BP24" s="379"/>
      <c r="BQ24" s="379"/>
      <c r="BR24" s="379"/>
      <c r="BS24" s="380"/>
      <c r="BT24" s="378"/>
      <c r="BU24" s="379"/>
      <c r="BV24" s="379"/>
      <c r="BW24" s="379"/>
      <c r="BX24" s="379"/>
      <c r="BY24" s="379"/>
      <c r="BZ24" s="379"/>
      <c r="CA24" s="380"/>
      <c r="CB24" s="378"/>
      <c r="CC24" s="379"/>
      <c r="CD24" s="379"/>
      <c r="CE24" s="379"/>
      <c r="CF24" s="379"/>
      <c r="CG24" s="379"/>
      <c r="CH24" s="379"/>
      <c r="CI24" s="379"/>
      <c r="CJ24" s="379"/>
      <c r="CK24" s="379"/>
      <c r="CL24" s="379"/>
      <c r="CM24" s="379"/>
      <c r="CN24" s="379"/>
      <c r="CO24" s="379"/>
      <c r="CP24" s="379"/>
      <c r="CQ24" s="379"/>
      <c r="CR24" s="379"/>
      <c r="CS24" s="379"/>
      <c r="CT24" s="380"/>
      <c r="CU24" s="378"/>
      <c r="CV24" s="379"/>
      <c r="CW24" s="379"/>
      <c r="CX24" s="379"/>
      <c r="CY24" s="379"/>
      <c r="CZ24" s="379"/>
      <c r="DA24" s="379"/>
      <c r="DB24" s="379"/>
      <c r="DC24" s="379"/>
      <c r="DD24" s="379"/>
      <c r="DE24" s="379"/>
      <c r="DF24" s="379"/>
      <c r="DG24" s="379"/>
      <c r="DH24" s="379"/>
      <c r="DI24" s="379"/>
      <c r="DJ24" s="379"/>
      <c r="DK24" s="379"/>
      <c r="DL24" s="379"/>
      <c r="DM24" s="380"/>
      <c r="DN24" s="76" t="s">
        <v>362</v>
      </c>
      <c r="DO24" s="76" t="s">
        <v>363</v>
      </c>
      <c r="DP24" s="76" t="s">
        <v>415</v>
      </c>
    </row>
    <row r="25" spans="1:120" ht="12" customHeight="1" x14ac:dyDescent="0.25">
      <c r="A25" s="371">
        <v>1</v>
      </c>
      <c r="B25" s="371"/>
      <c r="C25" s="371"/>
      <c r="D25" s="371"/>
      <c r="E25" s="425"/>
      <c r="F25" s="371">
        <v>2</v>
      </c>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v>3</v>
      </c>
      <c r="AT25" s="371"/>
      <c r="AU25" s="371"/>
      <c r="AV25" s="371"/>
      <c r="AW25" s="371"/>
      <c r="AX25" s="371"/>
      <c r="AY25" s="371"/>
      <c r="AZ25" s="371"/>
      <c r="BA25" s="371"/>
      <c r="BB25" s="371"/>
      <c r="BC25" s="371"/>
      <c r="BD25" s="371"/>
      <c r="BE25" s="371"/>
      <c r="BF25" s="371"/>
      <c r="BG25" s="371"/>
      <c r="BH25" s="371"/>
      <c r="BI25" s="371"/>
      <c r="BJ25" s="371"/>
      <c r="BK25" s="371">
        <v>4</v>
      </c>
      <c r="BL25" s="371"/>
      <c r="BM25" s="371"/>
      <c r="BN25" s="371"/>
      <c r="BO25" s="371"/>
      <c r="BP25" s="371"/>
      <c r="BQ25" s="371"/>
      <c r="BR25" s="371"/>
      <c r="BS25" s="371"/>
      <c r="BT25" s="371">
        <v>5</v>
      </c>
      <c r="BU25" s="371"/>
      <c r="BV25" s="371"/>
      <c r="BW25" s="371"/>
      <c r="BX25" s="371"/>
      <c r="BY25" s="371"/>
      <c r="BZ25" s="371"/>
      <c r="CA25" s="371"/>
      <c r="CB25" s="425">
        <v>6</v>
      </c>
      <c r="CC25" s="426"/>
      <c r="CD25" s="426"/>
      <c r="CE25" s="426"/>
      <c r="CF25" s="426"/>
      <c r="CG25" s="426"/>
      <c r="CH25" s="426"/>
      <c r="CI25" s="426"/>
      <c r="CJ25" s="426"/>
      <c r="CK25" s="426"/>
      <c r="CL25" s="426"/>
      <c r="CM25" s="426"/>
      <c r="CN25" s="426"/>
      <c r="CO25" s="426"/>
      <c r="CP25" s="426"/>
      <c r="CQ25" s="426"/>
      <c r="CR25" s="426"/>
      <c r="CS25" s="426"/>
      <c r="CT25" s="427"/>
      <c r="CU25" s="371">
        <v>7</v>
      </c>
      <c r="CV25" s="371"/>
      <c r="CW25" s="371"/>
      <c r="CX25" s="371"/>
      <c r="CY25" s="371"/>
      <c r="CZ25" s="371"/>
      <c r="DA25" s="371"/>
      <c r="DB25" s="371"/>
      <c r="DC25" s="371"/>
      <c r="DD25" s="371"/>
      <c r="DE25" s="371"/>
      <c r="DF25" s="371"/>
      <c r="DG25" s="371"/>
      <c r="DH25" s="371"/>
      <c r="DI25" s="371"/>
      <c r="DJ25" s="371"/>
      <c r="DK25" s="371"/>
      <c r="DL25" s="371"/>
      <c r="DM25" s="371"/>
      <c r="DN25" s="69" t="s">
        <v>412</v>
      </c>
      <c r="DO25" s="69">
        <v>9</v>
      </c>
      <c r="DP25" s="69" t="s">
        <v>413</v>
      </c>
    </row>
    <row r="26" spans="1:120" ht="15" x14ac:dyDescent="0.25">
      <c r="A26" s="432" t="s">
        <v>10</v>
      </c>
      <c r="B26" s="432"/>
      <c r="C26" s="432"/>
      <c r="D26" s="432"/>
      <c r="E26" s="433"/>
      <c r="F26" s="434" t="s">
        <v>418</v>
      </c>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1"/>
      <c r="AT26" s="431"/>
      <c r="AU26" s="431"/>
      <c r="AV26" s="431"/>
      <c r="AW26" s="431"/>
      <c r="AX26" s="431"/>
      <c r="AY26" s="431"/>
      <c r="AZ26" s="431"/>
      <c r="BA26" s="431"/>
      <c r="BB26" s="431"/>
      <c r="BC26" s="431"/>
      <c r="BD26" s="431"/>
      <c r="BE26" s="431"/>
      <c r="BF26" s="431"/>
      <c r="BG26" s="431"/>
      <c r="BH26" s="431"/>
      <c r="BI26" s="431"/>
      <c r="BJ26" s="431"/>
      <c r="BK26" s="365"/>
      <c r="BL26" s="365"/>
      <c r="BM26" s="365"/>
      <c r="BN26" s="365"/>
      <c r="BO26" s="365"/>
      <c r="BP26" s="365"/>
      <c r="BQ26" s="365"/>
      <c r="BR26" s="365"/>
      <c r="BS26" s="365"/>
      <c r="BT26" s="365"/>
      <c r="BU26" s="365"/>
      <c r="BV26" s="365"/>
      <c r="BW26" s="365"/>
      <c r="BX26" s="365"/>
      <c r="BY26" s="365"/>
      <c r="BZ26" s="365"/>
      <c r="CA26" s="365"/>
      <c r="CB26" s="435">
        <f>SUM(CB27:CT30)</f>
        <v>8611</v>
      </c>
      <c r="CC26" s="436"/>
      <c r="CD26" s="436"/>
      <c r="CE26" s="436"/>
      <c r="CF26" s="436"/>
      <c r="CG26" s="436"/>
      <c r="CH26" s="436"/>
      <c r="CI26" s="436"/>
      <c r="CJ26" s="436"/>
      <c r="CK26" s="436"/>
      <c r="CL26" s="436"/>
      <c r="CM26" s="436"/>
      <c r="CN26" s="436"/>
      <c r="CO26" s="436"/>
      <c r="CP26" s="436"/>
      <c r="CQ26" s="436"/>
      <c r="CR26" s="436"/>
      <c r="CS26" s="436"/>
      <c r="CT26" s="437"/>
      <c r="CU26" s="365"/>
      <c r="CV26" s="365"/>
      <c r="CW26" s="365"/>
      <c r="CX26" s="365"/>
      <c r="CY26" s="365"/>
      <c r="CZ26" s="365"/>
      <c r="DA26" s="365"/>
      <c r="DB26" s="365"/>
      <c r="DC26" s="365"/>
      <c r="DD26" s="365"/>
      <c r="DE26" s="365"/>
      <c r="DF26" s="365"/>
      <c r="DG26" s="365"/>
      <c r="DH26" s="365"/>
      <c r="DI26" s="365"/>
      <c r="DJ26" s="365"/>
      <c r="DK26" s="365"/>
      <c r="DL26" s="365"/>
      <c r="DM26" s="365"/>
      <c r="DN26" s="98">
        <f>SUM(DN27:DN30)</f>
        <v>6867</v>
      </c>
      <c r="DO26" s="98">
        <f t="shared" ref="DO26:DP26" si="4">SUM(DO27:DO30)</f>
        <v>0</v>
      </c>
      <c r="DP26" s="98">
        <f t="shared" si="4"/>
        <v>1744</v>
      </c>
    </row>
    <row r="27" spans="1:120" ht="15" x14ac:dyDescent="0.25">
      <c r="A27" s="369" t="s">
        <v>128</v>
      </c>
      <c r="B27" s="369"/>
      <c r="C27" s="369"/>
      <c r="D27" s="369"/>
      <c r="E27" s="430"/>
      <c r="F27" s="386" t="s">
        <v>546</v>
      </c>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431">
        <v>218</v>
      </c>
      <c r="AT27" s="431"/>
      <c r="AU27" s="431"/>
      <c r="AV27" s="431"/>
      <c r="AW27" s="431"/>
      <c r="AX27" s="431"/>
      <c r="AY27" s="431"/>
      <c r="AZ27" s="431"/>
      <c r="BA27" s="431"/>
      <c r="BB27" s="431"/>
      <c r="BC27" s="431"/>
      <c r="BD27" s="431"/>
      <c r="BE27" s="431"/>
      <c r="BF27" s="431"/>
      <c r="BG27" s="431"/>
      <c r="BH27" s="431"/>
      <c r="BI27" s="431"/>
      <c r="BJ27" s="431"/>
      <c r="BK27" s="365">
        <v>50</v>
      </c>
      <c r="BL27" s="365"/>
      <c r="BM27" s="365"/>
      <c r="BN27" s="365"/>
      <c r="BO27" s="365"/>
      <c r="BP27" s="365"/>
      <c r="BQ27" s="365"/>
      <c r="BR27" s="365"/>
      <c r="BS27" s="365"/>
      <c r="BT27" s="365">
        <v>0.25</v>
      </c>
      <c r="BU27" s="365"/>
      <c r="BV27" s="365"/>
      <c r="BW27" s="365"/>
      <c r="BX27" s="365"/>
      <c r="BY27" s="365"/>
      <c r="BZ27" s="365"/>
      <c r="CA27" s="365"/>
      <c r="CB27" s="398">
        <v>2725</v>
      </c>
      <c r="CC27" s="399"/>
      <c r="CD27" s="399"/>
      <c r="CE27" s="399"/>
      <c r="CF27" s="399"/>
      <c r="CG27" s="399"/>
      <c r="CH27" s="399"/>
      <c r="CI27" s="399"/>
      <c r="CJ27" s="399"/>
      <c r="CK27" s="399"/>
      <c r="CL27" s="399"/>
      <c r="CM27" s="399"/>
      <c r="CN27" s="399"/>
      <c r="CO27" s="399"/>
      <c r="CP27" s="399"/>
      <c r="CQ27" s="399"/>
      <c r="CR27" s="399"/>
      <c r="CS27" s="399"/>
      <c r="CT27" s="400"/>
      <c r="CU27" s="365">
        <f>CU10</f>
        <v>0.84</v>
      </c>
      <c r="CV27" s="365"/>
      <c r="CW27" s="365"/>
      <c r="CX27" s="365"/>
      <c r="CY27" s="365"/>
      <c r="CZ27" s="365"/>
      <c r="DA27" s="365"/>
      <c r="DB27" s="365"/>
      <c r="DC27" s="365"/>
      <c r="DD27" s="365"/>
      <c r="DE27" s="365"/>
      <c r="DF27" s="365"/>
      <c r="DG27" s="365"/>
      <c r="DH27" s="365"/>
      <c r="DI27" s="365"/>
      <c r="DJ27" s="365"/>
      <c r="DK27" s="365"/>
      <c r="DL27" s="365"/>
      <c r="DM27" s="365"/>
      <c r="DN27" s="71">
        <v>2289</v>
      </c>
      <c r="DO27" s="71">
        <v>0</v>
      </c>
      <c r="DP27" s="71">
        <f>CB27-DN27</f>
        <v>436</v>
      </c>
    </row>
    <row r="28" spans="1:120" ht="15" x14ac:dyDescent="0.25">
      <c r="A28" s="369" t="s">
        <v>130</v>
      </c>
      <c r="B28" s="369"/>
      <c r="C28" s="369"/>
      <c r="D28" s="369"/>
      <c r="E28" s="430"/>
      <c r="F28" s="386" t="s">
        <v>547</v>
      </c>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431">
        <v>218</v>
      </c>
      <c r="AT28" s="431"/>
      <c r="AU28" s="431"/>
      <c r="AV28" s="431"/>
      <c r="AW28" s="431"/>
      <c r="AX28" s="431"/>
      <c r="AY28" s="431"/>
      <c r="AZ28" s="431"/>
      <c r="BA28" s="431"/>
      <c r="BB28" s="431"/>
      <c r="BC28" s="431"/>
      <c r="BD28" s="431"/>
      <c r="BE28" s="431"/>
      <c r="BF28" s="431"/>
      <c r="BG28" s="431"/>
      <c r="BH28" s="431"/>
      <c r="BI28" s="431"/>
      <c r="BJ28" s="431"/>
      <c r="BK28" s="365">
        <v>50</v>
      </c>
      <c r="BL28" s="365"/>
      <c r="BM28" s="365"/>
      <c r="BN28" s="365"/>
      <c r="BO28" s="365"/>
      <c r="BP28" s="365"/>
      <c r="BQ28" s="365"/>
      <c r="BR28" s="365"/>
      <c r="BS28" s="365"/>
      <c r="BT28" s="365">
        <v>0.25</v>
      </c>
      <c r="BU28" s="365"/>
      <c r="BV28" s="365"/>
      <c r="BW28" s="365"/>
      <c r="BX28" s="365"/>
      <c r="BY28" s="365"/>
      <c r="BZ28" s="365"/>
      <c r="CA28" s="365"/>
      <c r="CB28" s="398">
        <v>2725</v>
      </c>
      <c r="CC28" s="399"/>
      <c r="CD28" s="399"/>
      <c r="CE28" s="399"/>
      <c r="CF28" s="399"/>
      <c r="CG28" s="399"/>
      <c r="CH28" s="399"/>
      <c r="CI28" s="399"/>
      <c r="CJ28" s="399"/>
      <c r="CK28" s="399"/>
      <c r="CL28" s="399"/>
      <c r="CM28" s="399"/>
      <c r="CN28" s="399"/>
      <c r="CO28" s="399"/>
      <c r="CP28" s="399"/>
      <c r="CQ28" s="399"/>
      <c r="CR28" s="399"/>
      <c r="CS28" s="399"/>
      <c r="CT28" s="400"/>
      <c r="CU28" s="365">
        <f>CU27</f>
        <v>0.84</v>
      </c>
      <c r="CV28" s="365"/>
      <c r="CW28" s="365"/>
      <c r="CX28" s="365"/>
      <c r="CY28" s="365"/>
      <c r="CZ28" s="365"/>
      <c r="DA28" s="365"/>
      <c r="DB28" s="365"/>
      <c r="DC28" s="365"/>
      <c r="DD28" s="365"/>
      <c r="DE28" s="365"/>
      <c r="DF28" s="365"/>
      <c r="DG28" s="365"/>
      <c r="DH28" s="365"/>
      <c r="DI28" s="365"/>
      <c r="DJ28" s="365"/>
      <c r="DK28" s="365"/>
      <c r="DL28" s="365"/>
      <c r="DM28" s="365"/>
      <c r="DN28" s="71">
        <v>2289</v>
      </c>
      <c r="DO28" s="71">
        <v>0</v>
      </c>
      <c r="DP28" s="71">
        <f t="shared" ref="DP28:DP29" si="5">CB28-DN28</f>
        <v>436</v>
      </c>
    </row>
    <row r="29" spans="1:120" ht="15" x14ac:dyDescent="0.25">
      <c r="A29" s="369" t="s">
        <v>132</v>
      </c>
      <c r="B29" s="369"/>
      <c r="C29" s="369"/>
      <c r="D29" s="369"/>
      <c r="E29" s="430"/>
      <c r="F29" s="386" t="s">
        <v>548</v>
      </c>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431">
        <v>218</v>
      </c>
      <c r="AT29" s="431"/>
      <c r="AU29" s="431"/>
      <c r="AV29" s="431"/>
      <c r="AW29" s="431"/>
      <c r="AX29" s="431"/>
      <c r="AY29" s="431"/>
      <c r="AZ29" s="431"/>
      <c r="BA29" s="431"/>
      <c r="BB29" s="431"/>
      <c r="BC29" s="431"/>
      <c r="BD29" s="431"/>
      <c r="BE29" s="431"/>
      <c r="BF29" s="431"/>
      <c r="BG29" s="431"/>
      <c r="BH29" s="431"/>
      <c r="BI29" s="431"/>
      <c r="BJ29" s="431"/>
      <c r="BK29" s="365">
        <v>50</v>
      </c>
      <c r="BL29" s="365"/>
      <c r="BM29" s="365"/>
      <c r="BN29" s="365"/>
      <c r="BO29" s="365"/>
      <c r="BP29" s="365"/>
      <c r="BQ29" s="365"/>
      <c r="BR29" s="365"/>
      <c r="BS29" s="365"/>
      <c r="BT29" s="365">
        <v>0.25</v>
      </c>
      <c r="BU29" s="365"/>
      <c r="BV29" s="365"/>
      <c r="BW29" s="365"/>
      <c r="BX29" s="365"/>
      <c r="BY29" s="365"/>
      <c r="BZ29" s="365"/>
      <c r="CA29" s="365"/>
      <c r="CB29" s="398">
        <v>2725</v>
      </c>
      <c r="CC29" s="399"/>
      <c r="CD29" s="399"/>
      <c r="CE29" s="399"/>
      <c r="CF29" s="399"/>
      <c r="CG29" s="399"/>
      <c r="CH29" s="399"/>
      <c r="CI29" s="399"/>
      <c r="CJ29" s="399"/>
      <c r="CK29" s="399"/>
      <c r="CL29" s="399"/>
      <c r="CM29" s="399"/>
      <c r="CN29" s="399"/>
      <c r="CO29" s="399"/>
      <c r="CP29" s="399"/>
      <c r="CQ29" s="399"/>
      <c r="CR29" s="399"/>
      <c r="CS29" s="399"/>
      <c r="CT29" s="400"/>
      <c r="CU29" s="365">
        <f>CU27</f>
        <v>0.84</v>
      </c>
      <c r="CV29" s="365"/>
      <c r="CW29" s="365"/>
      <c r="CX29" s="365"/>
      <c r="CY29" s="365"/>
      <c r="CZ29" s="365"/>
      <c r="DA29" s="365"/>
      <c r="DB29" s="365"/>
      <c r="DC29" s="365"/>
      <c r="DD29" s="365"/>
      <c r="DE29" s="365"/>
      <c r="DF29" s="365"/>
      <c r="DG29" s="365"/>
      <c r="DH29" s="365"/>
      <c r="DI29" s="365"/>
      <c r="DJ29" s="365"/>
      <c r="DK29" s="365"/>
      <c r="DL29" s="365"/>
      <c r="DM29" s="365"/>
      <c r="DN29" s="71">
        <v>2289</v>
      </c>
      <c r="DO29" s="71">
        <v>0</v>
      </c>
      <c r="DP29" s="71">
        <f t="shared" si="5"/>
        <v>436</v>
      </c>
    </row>
    <row r="30" spans="1:120" ht="15" x14ac:dyDescent="0.25">
      <c r="A30" s="369" t="s">
        <v>133</v>
      </c>
      <c r="B30" s="369"/>
      <c r="C30" s="369"/>
      <c r="D30" s="369"/>
      <c r="E30" s="430"/>
      <c r="F30" s="386" t="s">
        <v>549</v>
      </c>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431">
        <v>218</v>
      </c>
      <c r="AT30" s="431"/>
      <c r="AU30" s="431"/>
      <c r="AV30" s="431"/>
      <c r="AW30" s="431"/>
      <c r="AX30" s="431"/>
      <c r="AY30" s="431"/>
      <c r="AZ30" s="431"/>
      <c r="BA30" s="431"/>
      <c r="BB30" s="431"/>
      <c r="BC30" s="431"/>
      <c r="BD30" s="431"/>
      <c r="BE30" s="431"/>
      <c r="BF30" s="431"/>
      <c r="BG30" s="431"/>
      <c r="BH30" s="431"/>
      <c r="BI30" s="431"/>
      <c r="BJ30" s="431"/>
      <c r="BK30" s="365">
        <v>50</v>
      </c>
      <c r="BL30" s="365"/>
      <c r="BM30" s="365"/>
      <c r="BN30" s="365"/>
      <c r="BO30" s="365"/>
      <c r="BP30" s="365"/>
      <c r="BQ30" s="365"/>
      <c r="BR30" s="365"/>
      <c r="BS30" s="365"/>
      <c r="BT30" s="365">
        <v>0.04</v>
      </c>
      <c r="BU30" s="365"/>
      <c r="BV30" s="365"/>
      <c r="BW30" s="365"/>
      <c r="BX30" s="365"/>
      <c r="BY30" s="365"/>
      <c r="BZ30" s="365"/>
      <c r="CA30" s="365"/>
      <c r="CB30" s="398">
        <f>436</f>
        <v>436</v>
      </c>
      <c r="CC30" s="399"/>
      <c r="CD30" s="399"/>
      <c r="CE30" s="399"/>
      <c r="CF30" s="399"/>
      <c r="CG30" s="399"/>
      <c r="CH30" s="399"/>
      <c r="CI30" s="399"/>
      <c r="CJ30" s="399"/>
      <c r="CK30" s="399"/>
      <c r="CL30" s="399"/>
      <c r="CM30" s="399"/>
      <c r="CN30" s="399"/>
      <c r="CO30" s="399"/>
      <c r="CP30" s="399"/>
      <c r="CQ30" s="399"/>
      <c r="CR30" s="399"/>
      <c r="CS30" s="399"/>
      <c r="CT30" s="400"/>
      <c r="CU30" s="365">
        <f>CU27</f>
        <v>0.84</v>
      </c>
      <c r="CV30" s="365"/>
      <c r="CW30" s="365"/>
      <c r="CX30" s="365"/>
      <c r="CY30" s="365"/>
      <c r="CZ30" s="365"/>
      <c r="DA30" s="365"/>
      <c r="DB30" s="365"/>
      <c r="DC30" s="365"/>
      <c r="DD30" s="365"/>
      <c r="DE30" s="365"/>
      <c r="DF30" s="365"/>
      <c r="DG30" s="365"/>
      <c r="DH30" s="365"/>
      <c r="DI30" s="365"/>
      <c r="DJ30" s="365"/>
      <c r="DK30" s="365"/>
      <c r="DL30" s="365"/>
      <c r="DM30" s="365"/>
      <c r="DN30" s="71">
        <v>0</v>
      </c>
      <c r="DO30" s="71">
        <v>0</v>
      </c>
      <c r="DP30" s="71">
        <f>CB30-DN30-DO30</f>
        <v>436</v>
      </c>
    </row>
    <row r="31" spans="1:120" ht="12" customHeight="1" x14ac:dyDescent="0.25">
      <c r="A31" s="369"/>
      <c r="B31" s="369"/>
      <c r="C31" s="369"/>
      <c r="D31" s="369"/>
      <c r="E31" s="430"/>
      <c r="F31" s="438" t="s">
        <v>371</v>
      </c>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393" t="s">
        <v>36</v>
      </c>
      <c r="AT31" s="393"/>
      <c r="AU31" s="393"/>
      <c r="AV31" s="393"/>
      <c r="AW31" s="393"/>
      <c r="AX31" s="393"/>
      <c r="AY31" s="393"/>
      <c r="AZ31" s="393"/>
      <c r="BA31" s="393"/>
      <c r="BB31" s="393"/>
      <c r="BC31" s="393"/>
      <c r="BD31" s="393"/>
      <c r="BE31" s="393"/>
      <c r="BF31" s="393"/>
      <c r="BG31" s="393"/>
      <c r="BH31" s="393"/>
      <c r="BI31" s="393"/>
      <c r="BJ31" s="393"/>
      <c r="BK31" s="393" t="s">
        <v>36</v>
      </c>
      <c r="BL31" s="393"/>
      <c r="BM31" s="393"/>
      <c r="BN31" s="393"/>
      <c r="BO31" s="393"/>
      <c r="BP31" s="393"/>
      <c r="BQ31" s="393"/>
      <c r="BR31" s="393"/>
      <c r="BS31" s="393"/>
      <c r="BT31" s="393" t="s">
        <v>36</v>
      </c>
      <c r="BU31" s="393"/>
      <c r="BV31" s="393"/>
      <c r="BW31" s="393"/>
      <c r="BX31" s="393"/>
      <c r="BY31" s="393"/>
      <c r="BZ31" s="393"/>
      <c r="CA31" s="393"/>
      <c r="CB31" s="435">
        <f>CB26</f>
        <v>8611</v>
      </c>
      <c r="CC31" s="436"/>
      <c r="CD31" s="436"/>
      <c r="CE31" s="436"/>
      <c r="CF31" s="436"/>
      <c r="CG31" s="436"/>
      <c r="CH31" s="436"/>
      <c r="CI31" s="436"/>
      <c r="CJ31" s="436"/>
      <c r="CK31" s="436"/>
      <c r="CL31" s="436"/>
      <c r="CM31" s="436"/>
      <c r="CN31" s="436"/>
      <c r="CO31" s="436"/>
      <c r="CP31" s="436"/>
      <c r="CQ31" s="436"/>
      <c r="CR31" s="436"/>
      <c r="CS31" s="436"/>
      <c r="CT31" s="437"/>
      <c r="CU31" s="365"/>
      <c r="CV31" s="365"/>
      <c r="CW31" s="365"/>
      <c r="CX31" s="365"/>
      <c r="CY31" s="365"/>
      <c r="CZ31" s="365"/>
      <c r="DA31" s="365"/>
      <c r="DB31" s="365"/>
      <c r="DC31" s="365"/>
      <c r="DD31" s="365"/>
      <c r="DE31" s="365"/>
      <c r="DF31" s="365"/>
      <c r="DG31" s="365"/>
      <c r="DH31" s="365"/>
      <c r="DI31" s="365"/>
      <c r="DJ31" s="365"/>
      <c r="DK31" s="365"/>
      <c r="DL31" s="365"/>
      <c r="DM31" s="365"/>
      <c r="DN31" s="98">
        <f>DN26</f>
        <v>6867</v>
      </c>
      <c r="DO31" s="98">
        <f t="shared" ref="DO31:DP31" si="6">DO26</f>
        <v>0</v>
      </c>
      <c r="DP31" s="98">
        <f t="shared" si="6"/>
        <v>1744</v>
      </c>
    </row>
    <row r="33" spans="1:120" ht="12" customHeight="1" x14ac:dyDescent="0.25">
      <c r="A33" s="65" t="s">
        <v>405</v>
      </c>
      <c r="B33" s="65"/>
      <c r="C33" s="65"/>
      <c r="D33" s="65"/>
      <c r="E33" s="65"/>
      <c r="F33" s="65"/>
      <c r="G33" s="65"/>
      <c r="H33" s="65"/>
      <c r="I33" s="65"/>
      <c r="J33" s="65"/>
      <c r="K33" s="65"/>
      <c r="L33" s="65"/>
      <c r="M33" s="65"/>
      <c r="N33" s="65"/>
      <c r="O33" s="65"/>
      <c r="P33" s="65"/>
      <c r="Q33" s="65"/>
      <c r="R33" s="65"/>
      <c r="S33" s="65"/>
      <c r="T33" s="65"/>
      <c r="U33" s="65"/>
      <c r="V33" s="428" t="s">
        <v>95</v>
      </c>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65"/>
      <c r="DO33" s="65"/>
      <c r="DP33" s="65"/>
    </row>
    <row r="35" spans="1:120" ht="26.25" customHeight="1" x14ac:dyDescent="0.25">
      <c r="A35" s="372" t="s">
        <v>353</v>
      </c>
      <c r="B35" s="373"/>
      <c r="C35" s="373"/>
      <c r="D35" s="373"/>
      <c r="E35" s="374"/>
      <c r="F35" s="372" t="s">
        <v>406</v>
      </c>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4"/>
      <c r="AS35" s="372" t="s">
        <v>407</v>
      </c>
      <c r="AT35" s="373"/>
      <c r="AU35" s="373"/>
      <c r="AV35" s="373"/>
      <c r="AW35" s="373"/>
      <c r="AX35" s="373"/>
      <c r="AY35" s="373"/>
      <c r="AZ35" s="373"/>
      <c r="BA35" s="373"/>
      <c r="BB35" s="373"/>
      <c r="BC35" s="373"/>
      <c r="BD35" s="373"/>
      <c r="BE35" s="373"/>
      <c r="BF35" s="373"/>
      <c r="BG35" s="373"/>
      <c r="BH35" s="373"/>
      <c r="BI35" s="373"/>
      <c r="BJ35" s="374"/>
      <c r="BK35" s="372" t="s">
        <v>419</v>
      </c>
      <c r="BL35" s="373"/>
      <c r="BM35" s="373"/>
      <c r="BN35" s="373"/>
      <c r="BO35" s="373"/>
      <c r="BP35" s="373"/>
      <c r="BQ35" s="373"/>
      <c r="BR35" s="373"/>
      <c r="BS35" s="373"/>
      <c r="BT35" s="439"/>
      <c r="BU35" s="439"/>
      <c r="BV35" s="439"/>
      <c r="BW35" s="439"/>
      <c r="BX35" s="439"/>
      <c r="BY35" s="439"/>
      <c r="BZ35" s="439"/>
      <c r="CA35" s="440"/>
      <c r="CB35" s="372" t="s">
        <v>420</v>
      </c>
      <c r="CC35" s="373"/>
      <c r="CD35" s="373"/>
      <c r="CE35" s="373"/>
      <c r="CF35" s="373"/>
      <c r="CG35" s="373"/>
      <c r="CH35" s="373"/>
      <c r="CI35" s="373"/>
      <c r="CJ35" s="373"/>
      <c r="CK35" s="373"/>
      <c r="CL35" s="373"/>
      <c r="CM35" s="373"/>
      <c r="CN35" s="373"/>
      <c r="CO35" s="373"/>
      <c r="CP35" s="373"/>
      <c r="CQ35" s="373"/>
      <c r="CR35" s="373"/>
      <c r="CS35" s="373"/>
      <c r="CT35" s="373"/>
      <c r="CU35" s="439"/>
      <c r="CV35" s="439"/>
      <c r="CW35" s="439"/>
      <c r="CX35" s="439"/>
      <c r="CY35" s="439"/>
      <c r="CZ35" s="439"/>
      <c r="DA35" s="439"/>
      <c r="DB35" s="439"/>
      <c r="DC35" s="439"/>
      <c r="DD35" s="439"/>
      <c r="DE35" s="439"/>
      <c r="DF35" s="439"/>
      <c r="DG35" s="439"/>
      <c r="DH35" s="439"/>
      <c r="DI35" s="439"/>
      <c r="DJ35" s="439"/>
      <c r="DK35" s="439"/>
      <c r="DL35" s="439"/>
      <c r="DM35" s="440"/>
      <c r="DN35" s="381" t="s">
        <v>360</v>
      </c>
      <c r="DO35" s="382"/>
      <c r="DP35" s="383"/>
    </row>
    <row r="36" spans="1:120" ht="75.75" customHeight="1" x14ac:dyDescent="0.25">
      <c r="A36" s="378"/>
      <c r="B36" s="379"/>
      <c r="C36" s="379"/>
      <c r="D36" s="379"/>
      <c r="E36" s="380"/>
      <c r="F36" s="378"/>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80"/>
      <c r="AS36" s="378"/>
      <c r="AT36" s="379"/>
      <c r="AU36" s="379"/>
      <c r="AV36" s="379"/>
      <c r="AW36" s="379"/>
      <c r="AX36" s="379"/>
      <c r="AY36" s="379"/>
      <c r="AZ36" s="379"/>
      <c r="BA36" s="379"/>
      <c r="BB36" s="379"/>
      <c r="BC36" s="379"/>
      <c r="BD36" s="379"/>
      <c r="BE36" s="379"/>
      <c r="BF36" s="379"/>
      <c r="BG36" s="379"/>
      <c r="BH36" s="379"/>
      <c r="BI36" s="379"/>
      <c r="BJ36" s="380"/>
      <c r="BK36" s="378"/>
      <c r="BL36" s="379"/>
      <c r="BM36" s="379"/>
      <c r="BN36" s="379"/>
      <c r="BO36" s="379"/>
      <c r="BP36" s="379"/>
      <c r="BQ36" s="379"/>
      <c r="BR36" s="379"/>
      <c r="BS36" s="379"/>
      <c r="BT36" s="441"/>
      <c r="BU36" s="441"/>
      <c r="BV36" s="441"/>
      <c r="BW36" s="441"/>
      <c r="BX36" s="441"/>
      <c r="BY36" s="441"/>
      <c r="BZ36" s="441"/>
      <c r="CA36" s="442"/>
      <c r="CB36" s="378"/>
      <c r="CC36" s="379"/>
      <c r="CD36" s="379"/>
      <c r="CE36" s="379"/>
      <c r="CF36" s="379"/>
      <c r="CG36" s="379"/>
      <c r="CH36" s="379"/>
      <c r="CI36" s="379"/>
      <c r="CJ36" s="379"/>
      <c r="CK36" s="379"/>
      <c r="CL36" s="379"/>
      <c r="CM36" s="379"/>
      <c r="CN36" s="379"/>
      <c r="CO36" s="379"/>
      <c r="CP36" s="379"/>
      <c r="CQ36" s="379"/>
      <c r="CR36" s="379"/>
      <c r="CS36" s="379"/>
      <c r="CT36" s="379"/>
      <c r="CU36" s="441"/>
      <c r="CV36" s="441"/>
      <c r="CW36" s="441"/>
      <c r="CX36" s="441"/>
      <c r="CY36" s="441"/>
      <c r="CZ36" s="441"/>
      <c r="DA36" s="441"/>
      <c r="DB36" s="441"/>
      <c r="DC36" s="441"/>
      <c r="DD36" s="441"/>
      <c r="DE36" s="441"/>
      <c r="DF36" s="441"/>
      <c r="DG36" s="441"/>
      <c r="DH36" s="441"/>
      <c r="DI36" s="441"/>
      <c r="DJ36" s="441"/>
      <c r="DK36" s="441"/>
      <c r="DL36" s="441"/>
      <c r="DM36" s="442"/>
      <c r="DN36" s="76" t="s">
        <v>362</v>
      </c>
      <c r="DO36" s="76" t="s">
        <v>363</v>
      </c>
      <c r="DP36" s="76" t="s">
        <v>415</v>
      </c>
    </row>
    <row r="37" spans="1:120" ht="30" customHeight="1" x14ac:dyDescent="0.25">
      <c r="A37" s="369"/>
      <c r="B37" s="369"/>
      <c r="C37" s="369"/>
      <c r="D37" s="369"/>
      <c r="E37" s="43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431"/>
      <c r="AT37" s="431"/>
      <c r="AU37" s="431"/>
      <c r="AV37" s="431"/>
      <c r="AW37" s="431"/>
      <c r="AX37" s="431"/>
      <c r="AY37" s="431"/>
      <c r="AZ37" s="431"/>
      <c r="BA37" s="431"/>
      <c r="BB37" s="431"/>
      <c r="BC37" s="431"/>
      <c r="BD37" s="431"/>
      <c r="BE37" s="431"/>
      <c r="BF37" s="431"/>
      <c r="BG37" s="431"/>
      <c r="BH37" s="431"/>
      <c r="BI37" s="431"/>
      <c r="BJ37" s="431"/>
      <c r="BK37" s="398"/>
      <c r="BL37" s="399"/>
      <c r="BM37" s="399"/>
      <c r="BN37" s="399"/>
      <c r="BO37" s="399"/>
      <c r="BP37" s="399"/>
      <c r="BQ37" s="399"/>
      <c r="BR37" s="399"/>
      <c r="BS37" s="399"/>
      <c r="BT37" s="443"/>
      <c r="BU37" s="443"/>
      <c r="BV37" s="443"/>
      <c r="BW37" s="443"/>
      <c r="BX37" s="443"/>
      <c r="BY37" s="443"/>
      <c r="BZ37" s="443"/>
      <c r="CA37" s="444"/>
      <c r="CB37" s="398"/>
      <c r="CC37" s="399"/>
      <c r="CD37" s="399"/>
      <c r="CE37" s="399"/>
      <c r="CF37" s="399"/>
      <c r="CG37" s="399"/>
      <c r="CH37" s="399"/>
      <c r="CI37" s="399"/>
      <c r="CJ37" s="399"/>
      <c r="CK37" s="399"/>
      <c r="CL37" s="399"/>
      <c r="CM37" s="399"/>
      <c r="CN37" s="399"/>
      <c r="CO37" s="399"/>
      <c r="CP37" s="399"/>
      <c r="CQ37" s="399"/>
      <c r="CR37" s="399"/>
      <c r="CS37" s="399"/>
      <c r="CT37" s="399"/>
      <c r="CU37" s="445"/>
      <c r="CV37" s="445"/>
      <c r="CW37" s="445"/>
      <c r="CX37" s="445"/>
      <c r="CY37" s="445"/>
      <c r="CZ37" s="445"/>
      <c r="DA37" s="445"/>
      <c r="DB37" s="445"/>
      <c r="DC37" s="445"/>
      <c r="DD37" s="445"/>
      <c r="DE37" s="445"/>
      <c r="DF37" s="445"/>
      <c r="DG37" s="445"/>
      <c r="DH37" s="445"/>
      <c r="DI37" s="445"/>
      <c r="DJ37" s="445"/>
      <c r="DK37" s="445"/>
      <c r="DL37" s="445"/>
      <c r="DM37" s="446"/>
      <c r="DN37" s="71"/>
      <c r="DO37" s="71"/>
      <c r="DP37" s="71"/>
    </row>
    <row r="38" spans="1:120" ht="28.5" customHeight="1" x14ac:dyDescent="0.25">
      <c r="A38" s="369"/>
      <c r="B38" s="369"/>
      <c r="C38" s="369"/>
      <c r="D38" s="369"/>
      <c r="E38" s="43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431"/>
      <c r="AT38" s="431"/>
      <c r="AU38" s="431"/>
      <c r="AV38" s="431"/>
      <c r="AW38" s="431"/>
      <c r="AX38" s="431"/>
      <c r="AY38" s="431"/>
      <c r="AZ38" s="431"/>
      <c r="BA38" s="431"/>
      <c r="BB38" s="431"/>
      <c r="BC38" s="431"/>
      <c r="BD38" s="431"/>
      <c r="BE38" s="431"/>
      <c r="BF38" s="431"/>
      <c r="BG38" s="431"/>
      <c r="BH38" s="431"/>
      <c r="BI38" s="431"/>
      <c r="BJ38" s="431"/>
      <c r="BK38" s="398"/>
      <c r="BL38" s="399"/>
      <c r="BM38" s="399"/>
      <c r="BN38" s="399"/>
      <c r="BO38" s="399"/>
      <c r="BP38" s="399"/>
      <c r="BQ38" s="399"/>
      <c r="BR38" s="399"/>
      <c r="BS38" s="399"/>
      <c r="BT38" s="443"/>
      <c r="BU38" s="443"/>
      <c r="BV38" s="443"/>
      <c r="BW38" s="443"/>
      <c r="BX38" s="443"/>
      <c r="BY38" s="443"/>
      <c r="BZ38" s="443"/>
      <c r="CA38" s="444"/>
      <c r="CB38" s="398"/>
      <c r="CC38" s="399"/>
      <c r="CD38" s="399"/>
      <c r="CE38" s="399"/>
      <c r="CF38" s="399"/>
      <c r="CG38" s="399"/>
      <c r="CH38" s="399"/>
      <c r="CI38" s="399"/>
      <c r="CJ38" s="399"/>
      <c r="CK38" s="399"/>
      <c r="CL38" s="399"/>
      <c r="CM38" s="399"/>
      <c r="CN38" s="399"/>
      <c r="CO38" s="399"/>
      <c r="CP38" s="399"/>
      <c r="CQ38" s="399"/>
      <c r="CR38" s="399"/>
      <c r="CS38" s="399"/>
      <c r="CT38" s="399"/>
      <c r="CU38" s="445"/>
      <c r="CV38" s="445"/>
      <c r="CW38" s="445"/>
      <c r="CX38" s="445"/>
      <c r="CY38" s="445"/>
      <c r="CZ38" s="445"/>
      <c r="DA38" s="445"/>
      <c r="DB38" s="445"/>
      <c r="DC38" s="445"/>
      <c r="DD38" s="445"/>
      <c r="DE38" s="445"/>
      <c r="DF38" s="445"/>
      <c r="DG38" s="445"/>
      <c r="DH38" s="445"/>
      <c r="DI38" s="445"/>
      <c r="DJ38" s="445"/>
      <c r="DK38" s="445"/>
      <c r="DL38" s="445"/>
      <c r="DM38" s="446"/>
      <c r="DN38" s="71"/>
      <c r="DO38" s="71"/>
      <c r="DP38" s="71"/>
    </row>
  </sheetData>
  <mergeCells count="170">
    <mergeCell ref="A38:E38"/>
    <mergeCell ref="F38:AR38"/>
    <mergeCell ref="AS38:BJ38"/>
    <mergeCell ref="BK38:CA38"/>
    <mergeCell ref="CB38:DM38"/>
    <mergeCell ref="DN35:DP35"/>
    <mergeCell ref="A37:E37"/>
    <mergeCell ref="F37:AR37"/>
    <mergeCell ref="AS37:BJ37"/>
    <mergeCell ref="BK37:CA37"/>
    <mergeCell ref="CB37:DM37"/>
    <mergeCell ref="V33:DM33"/>
    <mergeCell ref="A35:E36"/>
    <mergeCell ref="F35:AR36"/>
    <mergeCell ref="AS35:BJ36"/>
    <mergeCell ref="BK35:CA36"/>
    <mergeCell ref="CB35:DM36"/>
    <mergeCell ref="CU30:DM30"/>
    <mergeCell ref="A31:E31"/>
    <mergeCell ref="F31:AR31"/>
    <mergeCell ref="AS31:BJ31"/>
    <mergeCell ref="BK31:BS31"/>
    <mergeCell ref="BT31:CA31"/>
    <mergeCell ref="CB31:CT31"/>
    <mergeCell ref="CU31:DM31"/>
    <mergeCell ref="A30:E30"/>
    <mergeCell ref="F30:AR30"/>
    <mergeCell ref="AS30:BJ30"/>
    <mergeCell ref="BK30:BS30"/>
    <mergeCell ref="BT30:CA30"/>
    <mergeCell ref="CB30:CT30"/>
    <mergeCell ref="CU28:DM28"/>
    <mergeCell ref="A29:E29"/>
    <mergeCell ref="F29:AR29"/>
    <mergeCell ref="AS29:BJ29"/>
    <mergeCell ref="BK29:BS29"/>
    <mergeCell ref="BT29:CA29"/>
    <mergeCell ref="CB29:CT29"/>
    <mergeCell ref="CU29:DM29"/>
    <mergeCell ref="A28:E28"/>
    <mergeCell ref="F28:AR28"/>
    <mergeCell ref="AS28:BJ28"/>
    <mergeCell ref="BK28:BS28"/>
    <mergeCell ref="BT28:CA28"/>
    <mergeCell ref="CB28:CT28"/>
    <mergeCell ref="CU26:DM26"/>
    <mergeCell ref="A27:E27"/>
    <mergeCell ref="F27:AR27"/>
    <mergeCell ref="AS27:BJ27"/>
    <mergeCell ref="BK27:BS27"/>
    <mergeCell ref="BT27:CA27"/>
    <mergeCell ref="CB27:CT27"/>
    <mergeCell ref="CU27:DM27"/>
    <mergeCell ref="A26:E26"/>
    <mergeCell ref="F26:AR26"/>
    <mergeCell ref="AS26:BJ26"/>
    <mergeCell ref="BK26:BS26"/>
    <mergeCell ref="BT26:CA26"/>
    <mergeCell ref="CB26:CT26"/>
    <mergeCell ref="DN23:DP23"/>
    <mergeCell ref="A25:E25"/>
    <mergeCell ref="F25:AR25"/>
    <mergeCell ref="AS25:BJ25"/>
    <mergeCell ref="BK25:BS25"/>
    <mergeCell ref="BT25:CA25"/>
    <mergeCell ref="CB25:CT25"/>
    <mergeCell ref="CU25:DM25"/>
    <mergeCell ref="CU19:DM19"/>
    <mergeCell ref="V21:DM21"/>
    <mergeCell ref="A23:E24"/>
    <mergeCell ref="F23:AR24"/>
    <mergeCell ref="AS23:BJ24"/>
    <mergeCell ref="BK23:BS24"/>
    <mergeCell ref="BT23:CA24"/>
    <mergeCell ref="CB23:CT24"/>
    <mergeCell ref="CU23:DM24"/>
    <mergeCell ref="A19:E19"/>
    <mergeCell ref="F19:AR19"/>
    <mergeCell ref="AS19:BJ19"/>
    <mergeCell ref="BK19:BS19"/>
    <mergeCell ref="BT19:CA19"/>
    <mergeCell ref="CB19:CT19"/>
    <mergeCell ref="CU17:DM17"/>
    <mergeCell ref="A18:E18"/>
    <mergeCell ref="F18:AR18"/>
    <mergeCell ref="AS18:BJ18"/>
    <mergeCell ref="BK18:BS18"/>
    <mergeCell ref="BT18:CA18"/>
    <mergeCell ref="CB18:CT18"/>
    <mergeCell ref="CU18:DM18"/>
    <mergeCell ref="A17:E17"/>
    <mergeCell ref="F17:AR17"/>
    <mergeCell ref="AS17:BJ17"/>
    <mergeCell ref="BK17:BS17"/>
    <mergeCell ref="BT17:CA17"/>
    <mergeCell ref="CB17:CT17"/>
    <mergeCell ref="CU15:DM15"/>
    <mergeCell ref="A16:E16"/>
    <mergeCell ref="F16:AR16"/>
    <mergeCell ref="AS16:BJ16"/>
    <mergeCell ref="BK16:BS16"/>
    <mergeCell ref="BT16:CA16"/>
    <mergeCell ref="CB16:CT16"/>
    <mergeCell ref="CU16:DM16"/>
    <mergeCell ref="A15:E15"/>
    <mergeCell ref="F15:AR15"/>
    <mergeCell ref="AS15:BJ15"/>
    <mergeCell ref="BK15:BS15"/>
    <mergeCell ref="BT15:CA15"/>
    <mergeCell ref="CB15:CT15"/>
    <mergeCell ref="CU13:DM13"/>
    <mergeCell ref="A14:E14"/>
    <mergeCell ref="F14:AR14"/>
    <mergeCell ref="AS14:BJ14"/>
    <mergeCell ref="BK14:BS14"/>
    <mergeCell ref="BT14:CA14"/>
    <mergeCell ref="CB14:CT14"/>
    <mergeCell ref="CU14:DM14"/>
    <mergeCell ref="A13:E13"/>
    <mergeCell ref="F13:AR13"/>
    <mergeCell ref="AS13:BJ13"/>
    <mergeCell ref="BK13:BS13"/>
    <mergeCell ref="BT13:CA13"/>
    <mergeCell ref="CB13:CT13"/>
    <mergeCell ref="CU11:DM11"/>
    <mergeCell ref="A12:E12"/>
    <mergeCell ref="F12:AR12"/>
    <mergeCell ref="AS12:BJ12"/>
    <mergeCell ref="BK12:BS12"/>
    <mergeCell ref="BT12:CA12"/>
    <mergeCell ref="CB12:CT12"/>
    <mergeCell ref="CU12:DM12"/>
    <mergeCell ref="A11:E11"/>
    <mergeCell ref="F11:AR11"/>
    <mergeCell ref="AS11:BJ11"/>
    <mergeCell ref="BK11:BS11"/>
    <mergeCell ref="BT11:CA11"/>
    <mergeCell ref="CB11:CT11"/>
    <mergeCell ref="CU9:DM9"/>
    <mergeCell ref="A10:E10"/>
    <mergeCell ref="F10:AR10"/>
    <mergeCell ref="AS10:BJ10"/>
    <mergeCell ref="BK10:BS10"/>
    <mergeCell ref="BT10:CA10"/>
    <mergeCell ref="CB10:CT10"/>
    <mergeCell ref="CU10:DM10"/>
    <mergeCell ref="A9:E9"/>
    <mergeCell ref="F9:AR9"/>
    <mergeCell ref="AS9:BJ9"/>
    <mergeCell ref="BK9:BS9"/>
    <mergeCell ref="BT9:CA9"/>
    <mergeCell ref="CB9:CT9"/>
    <mergeCell ref="DN6:DP6"/>
    <mergeCell ref="A8:E8"/>
    <mergeCell ref="F8:AR8"/>
    <mergeCell ref="AS8:BJ8"/>
    <mergeCell ref="BK8:BS8"/>
    <mergeCell ref="BT8:CA8"/>
    <mergeCell ref="CB8:CT8"/>
    <mergeCell ref="CU8:DM8"/>
    <mergeCell ref="DN1:DP1"/>
    <mergeCell ref="A2:DM2"/>
    <mergeCell ref="V4:DM4"/>
    <mergeCell ref="A6:E7"/>
    <mergeCell ref="F6:AR7"/>
    <mergeCell ref="AS6:BJ7"/>
    <mergeCell ref="BK6:BS7"/>
    <mergeCell ref="BT6:CA7"/>
    <mergeCell ref="CB6:CT7"/>
    <mergeCell ref="CU6:DM7"/>
  </mergeCells>
  <pageMargins left="0.78740157480314965" right="0.78740157480314965" top="1.1811023622047245" bottom="0.39370078740157483" header="0" footer="0"/>
  <pageSetup paperSize="9" scale="83" fitToHeight="5" orientation="landscape" r:id="rId1"/>
  <headerFooter alignWithMargins="0"/>
  <rowBreaks count="1" manualBreakCount="1">
    <brk id="31" max="1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05F96-DE2D-453C-ADC1-0BAE20E3B307}">
  <dimension ref="A1:DM16"/>
  <sheetViews>
    <sheetView view="pageBreakPreview" zoomScaleNormal="100" zoomScaleSheetLayoutView="100" workbookViewId="0">
      <selection activeCell="DL5" sqref="DL5"/>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c r="DL1" s="395"/>
      <c r="DM1" s="395"/>
    </row>
    <row r="2" spans="1:117" ht="9" customHeight="1" x14ac:dyDescent="0.25"/>
    <row r="3" spans="1:117" s="65" customFormat="1" ht="14.25" x14ac:dyDescent="0.2">
      <c r="A3" s="397" t="s">
        <v>421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row>
    <row r="4" spans="1:117" ht="17.25" customHeight="1" x14ac:dyDescent="0.25">
      <c r="DL4" s="447" t="s">
        <v>383</v>
      </c>
      <c r="DM4" s="447"/>
    </row>
    <row r="5" spans="1:117" s="65" customFormat="1" ht="14.25" x14ac:dyDescent="0.2">
      <c r="A5" s="397" t="s">
        <v>422</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c r="DF5" s="397"/>
      <c r="DG5" s="397"/>
      <c r="DH5" s="397"/>
      <c r="DI5" s="397"/>
      <c r="DJ5" s="397"/>
    </row>
    <row r="6" spans="1:117" ht="9.75" customHeight="1" x14ac:dyDescent="0.25"/>
    <row r="7" spans="1:117" s="65" customFormat="1" ht="14.25" x14ac:dyDescent="0.2">
      <c r="A7" s="65" t="s">
        <v>405</v>
      </c>
      <c r="V7" s="428" t="s">
        <v>109</v>
      </c>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c r="CV7" s="428"/>
      <c r="CW7" s="428"/>
      <c r="CX7" s="428"/>
      <c r="CY7" s="428"/>
      <c r="CZ7" s="428"/>
      <c r="DA7" s="428"/>
      <c r="DB7" s="428"/>
      <c r="DC7" s="428"/>
      <c r="DD7" s="428"/>
      <c r="DE7" s="428"/>
      <c r="DF7" s="428"/>
      <c r="DG7" s="428"/>
      <c r="DH7" s="428"/>
      <c r="DI7" s="428"/>
      <c r="DJ7" s="428"/>
    </row>
    <row r="8" spans="1:117" s="65" customFormat="1" ht="17.25" customHeight="1" x14ac:dyDescent="0.2">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row>
    <row r="9" spans="1:117" s="68" customFormat="1" ht="45" customHeight="1" x14ac:dyDescent="0.2">
      <c r="A9" s="372" t="s">
        <v>353</v>
      </c>
      <c r="B9" s="373"/>
      <c r="C9" s="373"/>
      <c r="D9" s="373"/>
      <c r="E9" s="374"/>
      <c r="F9" s="372" t="s">
        <v>406</v>
      </c>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4"/>
      <c r="BC9" s="372" t="s">
        <v>423</v>
      </c>
      <c r="BD9" s="373"/>
      <c r="BE9" s="373"/>
      <c r="BF9" s="373"/>
      <c r="BG9" s="373"/>
      <c r="BH9" s="373"/>
      <c r="BI9" s="373"/>
      <c r="BJ9" s="373"/>
      <c r="BK9" s="373"/>
      <c r="BL9" s="373"/>
      <c r="BM9" s="373"/>
      <c r="BN9" s="373"/>
      <c r="BO9" s="373"/>
      <c r="BP9" s="373"/>
      <c r="BQ9" s="373"/>
      <c r="BR9" s="374"/>
      <c r="BS9" s="372" t="s">
        <v>424</v>
      </c>
      <c r="BT9" s="373"/>
      <c r="BU9" s="373"/>
      <c r="BV9" s="373"/>
      <c r="BW9" s="373"/>
      <c r="BX9" s="373"/>
      <c r="BY9" s="373"/>
      <c r="BZ9" s="373"/>
      <c r="CA9" s="373"/>
      <c r="CB9" s="373"/>
      <c r="CC9" s="373"/>
      <c r="CD9" s="373"/>
      <c r="CE9" s="373"/>
      <c r="CF9" s="373"/>
      <c r="CG9" s="373"/>
      <c r="CH9" s="374"/>
      <c r="CI9" s="372" t="s">
        <v>425</v>
      </c>
      <c r="CJ9" s="373"/>
      <c r="CK9" s="373"/>
      <c r="CL9" s="373"/>
      <c r="CM9" s="373"/>
      <c r="CN9" s="373"/>
      <c r="CO9" s="373"/>
      <c r="CP9" s="373"/>
      <c r="CQ9" s="373"/>
      <c r="CR9" s="373"/>
      <c r="CS9" s="373"/>
      <c r="CT9" s="373"/>
      <c r="CU9" s="373"/>
      <c r="CV9" s="374"/>
      <c r="CW9" s="372" t="s">
        <v>426</v>
      </c>
      <c r="CX9" s="373"/>
      <c r="CY9" s="373"/>
      <c r="CZ9" s="373"/>
      <c r="DA9" s="373"/>
      <c r="DB9" s="373"/>
      <c r="DC9" s="373"/>
      <c r="DD9" s="373"/>
      <c r="DE9" s="373"/>
      <c r="DF9" s="373"/>
      <c r="DG9" s="373"/>
      <c r="DH9" s="373"/>
      <c r="DI9" s="373"/>
      <c r="DJ9" s="374"/>
      <c r="DK9" s="381" t="s">
        <v>360</v>
      </c>
      <c r="DL9" s="382"/>
      <c r="DM9" s="383"/>
    </row>
    <row r="10" spans="1:117" s="68" customFormat="1" ht="68.25" customHeight="1" x14ac:dyDescent="0.2">
      <c r="A10" s="378"/>
      <c r="B10" s="379"/>
      <c r="C10" s="379"/>
      <c r="D10" s="379"/>
      <c r="E10" s="380"/>
      <c r="F10" s="378"/>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80"/>
      <c r="BC10" s="378"/>
      <c r="BD10" s="379"/>
      <c r="BE10" s="379"/>
      <c r="BF10" s="379"/>
      <c r="BG10" s="379"/>
      <c r="BH10" s="379"/>
      <c r="BI10" s="379"/>
      <c r="BJ10" s="379"/>
      <c r="BK10" s="379"/>
      <c r="BL10" s="379"/>
      <c r="BM10" s="379"/>
      <c r="BN10" s="379"/>
      <c r="BO10" s="379"/>
      <c r="BP10" s="379"/>
      <c r="BQ10" s="379"/>
      <c r="BR10" s="380"/>
      <c r="BS10" s="378"/>
      <c r="BT10" s="379"/>
      <c r="BU10" s="379"/>
      <c r="BV10" s="379"/>
      <c r="BW10" s="379"/>
      <c r="BX10" s="379"/>
      <c r="BY10" s="379"/>
      <c r="BZ10" s="379"/>
      <c r="CA10" s="379"/>
      <c r="CB10" s="379"/>
      <c r="CC10" s="379"/>
      <c r="CD10" s="379"/>
      <c r="CE10" s="379"/>
      <c r="CF10" s="379"/>
      <c r="CG10" s="379"/>
      <c r="CH10" s="380"/>
      <c r="CI10" s="378"/>
      <c r="CJ10" s="379"/>
      <c r="CK10" s="379"/>
      <c r="CL10" s="379"/>
      <c r="CM10" s="379"/>
      <c r="CN10" s="379"/>
      <c r="CO10" s="379"/>
      <c r="CP10" s="379"/>
      <c r="CQ10" s="379"/>
      <c r="CR10" s="379"/>
      <c r="CS10" s="379"/>
      <c r="CT10" s="379"/>
      <c r="CU10" s="379"/>
      <c r="CV10" s="380"/>
      <c r="CW10" s="378"/>
      <c r="CX10" s="379"/>
      <c r="CY10" s="379"/>
      <c r="CZ10" s="379"/>
      <c r="DA10" s="379"/>
      <c r="DB10" s="379"/>
      <c r="DC10" s="379"/>
      <c r="DD10" s="379"/>
      <c r="DE10" s="379"/>
      <c r="DF10" s="379"/>
      <c r="DG10" s="379"/>
      <c r="DH10" s="379"/>
      <c r="DI10" s="379"/>
      <c r="DJ10" s="380"/>
      <c r="DK10" s="76" t="s">
        <v>362</v>
      </c>
      <c r="DL10" s="76" t="s">
        <v>363</v>
      </c>
      <c r="DM10" s="76" t="s">
        <v>415</v>
      </c>
    </row>
    <row r="11" spans="1:117" s="70" customFormat="1" ht="12.75" x14ac:dyDescent="0.2">
      <c r="A11" s="371">
        <v>1</v>
      </c>
      <c r="B11" s="371"/>
      <c r="C11" s="371"/>
      <c r="D11" s="371"/>
      <c r="E11" s="371"/>
      <c r="F11" s="371">
        <v>2</v>
      </c>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v>3</v>
      </c>
      <c r="BD11" s="371"/>
      <c r="BE11" s="371"/>
      <c r="BF11" s="371"/>
      <c r="BG11" s="371"/>
      <c r="BH11" s="371"/>
      <c r="BI11" s="371"/>
      <c r="BJ11" s="371"/>
      <c r="BK11" s="371"/>
      <c r="BL11" s="371"/>
      <c r="BM11" s="371"/>
      <c r="BN11" s="371"/>
      <c r="BO11" s="371"/>
      <c r="BP11" s="371"/>
      <c r="BQ11" s="371"/>
      <c r="BR11" s="371"/>
      <c r="BS11" s="371">
        <v>4</v>
      </c>
      <c r="BT11" s="371"/>
      <c r="BU11" s="371"/>
      <c r="BV11" s="371"/>
      <c r="BW11" s="371"/>
      <c r="BX11" s="371"/>
      <c r="BY11" s="371"/>
      <c r="BZ11" s="371"/>
      <c r="CA11" s="371"/>
      <c r="CB11" s="371"/>
      <c r="CC11" s="371"/>
      <c r="CD11" s="371"/>
      <c r="CE11" s="371"/>
      <c r="CF11" s="371"/>
      <c r="CG11" s="371"/>
      <c r="CH11" s="371"/>
      <c r="CI11" s="371">
        <v>5</v>
      </c>
      <c r="CJ11" s="371"/>
      <c r="CK11" s="371"/>
      <c r="CL11" s="371"/>
      <c r="CM11" s="371"/>
      <c r="CN11" s="371"/>
      <c r="CO11" s="371"/>
      <c r="CP11" s="371"/>
      <c r="CQ11" s="371"/>
      <c r="CR11" s="371"/>
      <c r="CS11" s="371"/>
      <c r="CT11" s="371"/>
      <c r="CU11" s="371"/>
      <c r="CV11" s="371"/>
      <c r="CW11" s="371">
        <v>6</v>
      </c>
      <c r="CX11" s="371"/>
      <c r="CY11" s="371"/>
      <c r="CZ11" s="371"/>
      <c r="DA11" s="371"/>
      <c r="DB11" s="371"/>
      <c r="DC11" s="371"/>
      <c r="DD11" s="371"/>
      <c r="DE11" s="371"/>
      <c r="DF11" s="371"/>
      <c r="DG11" s="371"/>
      <c r="DH11" s="371"/>
      <c r="DI11" s="371"/>
      <c r="DJ11" s="371"/>
      <c r="DK11" s="69">
        <v>7</v>
      </c>
      <c r="DL11" s="69">
        <v>8</v>
      </c>
      <c r="DM11" s="69">
        <v>9</v>
      </c>
    </row>
    <row r="12" spans="1:117" s="72" customFormat="1" ht="15" customHeight="1" x14ac:dyDescent="0.2">
      <c r="A12" s="369" t="s">
        <v>10</v>
      </c>
      <c r="B12" s="369"/>
      <c r="C12" s="369"/>
      <c r="D12" s="369"/>
      <c r="E12" s="430"/>
      <c r="F12" s="370" t="s">
        <v>427</v>
      </c>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448">
        <v>10</v>
      </c>
      <c r="BD12" s="448"/>
      <c r="BE12" s="448"/>
      <c r="BF12" s="448"/>
      <c r="BG12" s="448"/>
      <c r="BH12" s="448"/>
      <c r="BI12" s="448"/>
      <c r="BJ12" s="448"/>
      <c r="BK12" s="448"/>
      <c r="BL12" s="448"/>
      <c r="BM12" s="448"/>
      <c r="BN12" s="448"/>
      <c r="BO12" s="448"/>
      <c r="BP12" s="448"/>
      <c r="BQ12" s="448"/>
      <c r="BR12" s="448"/>
      <c r="BS12" s="448">
        <v>6</v>
      </c>
      <c r="BT12" s="448"/>
      <c r="BU12" s="448"/>
      <c r="BV12" s="448"/>
      <c r="BW12" s="448"/>
      <c r="BX12" s="448"/>
      <c r="BY12" s="448"/>
      <c r="BZ12" s="448"/>
      <c r="CA12" s="448"/>
      <c r="CB12" s="448"/>
      <c r="CC12" s="448"/>
      <c r="CD12" s="448"/>
      <c r="CE12" s="448"/>
      <c r="CF12" s="448"/>
      <c r="CG12" s="448"/>
      <c r="CH12" s="448"/>
      <c r="CI12" s="365">
        <v>654.63333333000003</v>
      </c>
      <c r="CJ12" s="365"/>
      <c r="CK12" s="365"/>
      <c r="CL12" s="365"/>
      <c r="CM12" s="365"/>
      <c r="CN12" s="365"/>
      <c r="CO12" s="365"/>
      <c r="CP12" s="365"/>
      <c r="CQ12" s="365"/>
      <c r="CR12" s="365"/>
      <c r="CS12" s="365"/>
      <c r="CT12" s="365"/>
      <c r="CU12" s="365"/>
      <c r="CV12" s="365"/>
      <c r="CW12" s="365">
        <f>BC12*BS12*CI12</f>
        <v>39277.999999799998</v>
      </c>
      <c r="CX12" s="365"/>
      <c r="CY12" s="365"/>
      <c r="CZ12" s="365"/>
      <c r="DA12" s="365"/>
      <c r="DB12" s="365"/>
      <c r="DC12" s="365"/>
      <c r="DD12" s="365"/>
      <c r="DE12" s="365"/>
      <c r="DF12" s="365"/>
      <c r="DG12" s="365"/>
      <c r="DH12" s="365"/>
      <c r="DI12" s="365"/>
      <c r="DJ12" s="365"/>
      <c r="DK12" s="71">
        <v>39278</v>
      </c>
      <c r="DL12" s="71">
        <v>0</v>
      </c>
      <c r="DM12" s="71">
        <f>CW12-DK12-DL12</f>
        <v>-2.0000152289867401E-7</v>
      </c>
    </row>
    <row r="13" spans="1:117" s="72" customFormat="1" ht="15" customHeight="1" x14ac:dyDescent="0.2">
      <c r="A13" s="369" t="s">
        <v>11</v>
      </c>
      <c r="B13" s="369"/>
      <c r="C13" s="369"/>
      <c r="D13" s="369"/>
      <c r="E13" s="430"/>
      <c r="F13" s="370" t="s">
        <v>428</v>
      </c>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448">
        <v>1</v>
      </c>
      <c r="BD13" s="448"/>
      <c r="BE13" s="448"/>
      <c r="BF13" s="448"/>
      <c r="BG13" s="448"/>
      <c r="BH13" s="448"/>
      <c r="BI13" s="448"/>
      <c r="BJ13" s="448"/>
      <c r="BK13" s="448"/>
      <c r="BL13" s="448"/>
      <c r="BM13" s="448"/>
      <c r="BN13" s="448"/>
      <c r="BO13" s="448"/>
      <c r="BP13" s="448"/>
      <c r="BQ13" s="448"/>
      <c r="BR13" s="448"/>
      <c r="BS13" s="448">
        <v>6</v>
      </c>
      <c r="BT13" s="448"/>
      <c r="BU13" s="448"/>
      <c r="BV13" s="448"/>
      <c r="BW13" s="448"/>
      <c r="BX13" s="448"/>
      <c r="BY13" s="448"/>
      <c r="BZ13" s="448"/>
      <c r="CA13" s="448"/>
      <c r="CB13" s="448"/>
      <c r="CC13" s="448"/>
      <c r="CD13" s="448"/>
      <c r="CE13" s="448"/>
      <c r="CF13" s="448"/>
      <c r="CG13" s="448"/>
      <c r="CH13" s="448"/>
      <c r="CI13" s="365">
        <v>10797</v>
      </c>
      <c r="CJ13" s="365"/>
      <c r="CK13" s="365"/>
      <c r="CL13" s="365"/>
      <c r="CM13" s="365"/>
      <c r="CN13" s="365"/>
      <c r="CO13" s="365"/>
      <c r="CP13" s="365"/>
      <c r="CQ13" s="365"/>
      <c r="CR13" s="365"/>
      <c r="CS13" s="365"/>
      <c r="CT13" s="365"/>
      <c r="CU13" s="365"/>
      <c r="CV13" s="365"/>
      <c r="CW13" s="365">
        <f>BC13*BS13*CI13</f>
        <v>64782</v>
      </c>
      <c r="CX13" s="365"/>
      <c r="CY13" s="365"/>
      <c r="CZ13" s="365"/>
      <c r="DA13" s="365"/>
      <c r="DB13" s="365"/>
      <c r="DC13" s="365"/>
      <c r="DD13" s="365"/>
      <c r="DE13" s="365"/>
      <c r="DF13" s="365"/>
      <c r="DG13" s="365"/>
      <c r="DH13" s="365"/>
      <c r="DI13" s="365"/>
      <c r="DJ13" s="365"/>
      <c r="DK13" s="71">
        <v>64782</v>
      </c>
      <c r="DL13" s="71">
        <v>0</v>
      </c>
      <c r="DM13" s="71">
        <f>CW13-DK13-DL13</f>
        <v>0</v>
      </c>
    </row>
    <row r="14" spans="1:117" s="72" customFormat="1" ht="15" customHeight="1" x14ac:dyDescent="0.2">
      <c r="A14" s="369" t="s">
        <v>12</v>
      </c>
      <c r="B14" s="369"/>
      <c r="C14" s="369"/>
      <c r="D14" s="369"/>
      <c r="E14" s="430"/>
      <c r="F14" s="370" t="s">
        <v>429</v>
      </c>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448">
        <v>1</v>
      </c>
      <c r="BD14" s="448"/>
      <c r="BE14" s="448"/>
      <c r="BF14" s="448"/>
      <c r="BG14" s="448"/>
      <c r="BH14" s="448"/>
      <c r="BI14" s="448"/>
      <c r="BJ14" s="448"/>
      <c r="BK14" s="448"/>
      <c r="BL14" s="448"/>
      <c r="BM14" s="448"/>
      <c r="BN14" s="448"/>
      <c r="BO14" s="448"/>
      <c r="BP14" s="448"/>
      <c r="BQ14" s="448"/>
      <c r="BR14" s="448"/>
      <c r="BS14" s="448">
        <v>6</v>
      </c>
      <c r="BT14" s="448"/>
      <c r="BU14" s="448"/>
      <c r="BV14" s="448"/>
      <c r="BW14" s="448"/>
      <c r="BX14" s="448"/>
      <c r="BY14" s="448"/>
      <c r="BZ14" s="448"/>
      <c r="CA14" s="448"/>
      <c r="CB14" s="448"/>
      <c r="CC14" s="448"/>
      <c r="CD14" s="448"/>
      <c r="CE14" s="448"/>
      <c r="CF14" s="448"/>
      <c r="CG14" s="448"/>
      <c r="CH14" s="448"/>
      <c r="CI14" s="365">
        <v>125</v>
      </c>
      <c r="CJ14" s="365"/>
      <c r="CK14" s="365"/>
      <c r="CL14" s="365"/>
      <c r="CM14" s="365"/>
      <c r="CN14" s="365"/>
      <c r="CO14" s="365"/>
      <c r="CP14" s="365"/>
      <c r="CQ14" s="365"/>
      <c r="CR14" s="365"/>
      <c r="CS14" s="365"/>
      <c r="CT14" s="365"/>
      <c r="CU14" s="365"/>
      <c r="CV14" s="365"/>
      <c r="CW14" s="365">
        <f>BC14*BS14*CI14</f>
        <v>750</v>
      </c>
      <c r="CX14" s="365"/>
      <c r="CY14" s="365"/>
      <c r="CZ14" s="365"/>
      <c r="DA14" s="365"/>
      <c r="DB14" s="365"/>
      <c r="DC14" s="365"/>
      <c r="DD14" s="365"/>
      <c r="DE14" s="365"/>
      <c r="DF14" s="365"/>
      <c r="DG14" s="365"/>
      <c r="DH14" s="365"/>
      <c r="DI14" s="365"/>
      <c r="DJ14" s="365"/>
      <c r="DK14" s="71">
        <v>750</v>
      </c>
      <c r="DL14" s="71">
        <v>0</v>
      </c>
      <c r="DM14" s="71">
        <f>CW14-DK14-DL14</f>
        <v>0</v>
      </c>
    </row>
    <row r="15" spans="1:117" s="72" customFormat="1" ht="15" customHeight="1" x14ac:dyDescent="0.2">
      <c r="A15" s="369"/>
      <c r="B15" s="369"/>
      <c r="C15" s="369"/>
      <c r="D15" s="369"/>
      <c r="E15" s="369"/>
      <c r="F15" s="449" t="s">
        <v>430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1"/>
      <c r="BC15" s="393" t="s">
        <v>36</v>
      </c>
      <c r="BD15" s="393"/>
      <c r="BE15" s="393"/>
      <c r="BF15" s="393"/>
      <c r="BG15" s="393"/>
      <c r="BH15" s="393"/>
      <c r="BI15" s="393"/>
      <c r="BJ15" s="393"/>
      <c r="BK15" s="393"/>
      <c r="BL15" s="393"/>
      <c r="BM15" s="393"/>
      <c r="BN15" s="393"/>
      <c r="BO15" s="393"/>
      <c r="BP15" s="393"/>
      <c r="BQ15" s="393"/>
      <c r="BR15" s="393"/>
      <c r="BS15" s="393" t="s">
        <v>36</v>
      </c>
      <c r="BT15" s="393"/>
      <c r="BU15" s="393"/>
      <c r="BV15" s="393"/>
      <c r="BW15" s="393"/>
      <c r="BX15" s="393"/>
      <c r="BY15" s="393"/>
      <c r="BZ15" s="393"/>
      <c r="CA15" s="393"/>
      <c r="CB15" s="393"/>
      <c r="CC15" s="393"/>
      <c r="CD15" s="393"/>
      <c r="CE15" s="393"/>
      <c r="CF15" s="393"/>
      <c r="CG15" s="393"/>
      <c r="CH15" s="393"/>
      <c r="CI15" s="393" t="s">
        <v>36</v>
      </c>
      <c r="CJ15" s="393"/>
      <c r="CK15" s="393"/>
      <c r="CL15" s="393"/>
      <c r="CM15" s="393"/>
      <c r="CN15" s="393"/>
      <c r="CO15" s="393"/>
      <c r="CP15" s="393"/>
      <c r="CQ15" s="393"/>
      <c r="CR15" s="393"/>
      <c r="CS15" s="393"/>
      <c r="CT15" s="393"/>
      <c r="CU15" s="393"/>
      <c r="CV15" s="393"/>
      <c r="CW15" s="365">
        <f>SUM(CW12:DJ14)</f>
        <v>104809.9999998</v>
      </c>
      <c r="CX15" s="365"/>
      <c r="CY15" s="365"/>
      <c r="CZ15" s="365"/>
      <c r="DA15" s="365"/>
      <c r="DB15" s="365"/>
      <c r="DC15" s="365"/>
      <c r="DD15" s="365"/>
      <c r="DE15" s="365"/>
      <c r="DF15" s="365"/>
      <c r="DG15" s="365"/>
      <c r="DH15" s="365"/>
      <c r="DI15" s="365"/>
      <c r="DJ15" s="365"/>
      <c r="DK15" s="71">
        <f>DK12+DK13+DK14</f>
        <v>104810</v>
      </c>
      <c r="DL15" s="71">
        <f t="shared" ref="DL15:DM15" si="0">DL12+DL13</f>
        <v>0</v>
      </c>
      <c r="DM15" s="71">
        <f t="shared" si="0"/>
        <v>-2.0000152289867401E-7</v>
      </c>
    </row>
    <row r="16" spans="1:117" ht="10.5" customHeight="1" x14ac:dyDescent="0.25"/>
  </sheetData>
  <mergeCells count="42">
    <mergeCell ref="CW15:DJ15"/>
    <mergeCell ref="A14:E14"/>
    <mergeCell ref="F14:BB14"/>
    <mergeCell ref="BC14:BR14"/>
    <mergeCell ref="BS14:CH14"/>
    <mergeCell ref="CI14:CV14"/>
    <mergeCell ref="CW14:DJ14"/>
    <mergeCell ref="A15:E15"/>
    <mergeCell ref="F15:BB15"/>
    <mergeCell ref="BC15:BR15"/>
    <mergeCell ref="BS15:CH15"/>
    <mergeCell ref="CI15:CV15"/>
    <mergeCell ref="CW13:DJ13"/>
    <mergeCell ref="A12:E12"/>
    <mergeCell ref="F12:BB12"/>
    <mergeCell ref="BC12:BR12"/>
    <mergeCell ref="BS12:CH12"/>
    <mergeCell ref="CI12:CV12"/>
    <mergeCell ref="CW12:DJ12"/>
    <mergeCell ref="A13:E13"/>
    <mergeCell ref="F13:BB13"/>
    <mergeCell ref="BC13:BR13"/>
    <mergeCell ref="BS13:CH13"/>
    <mergeCell ref="CI13:CV13"/>
    <mergeCell ref="CW9:DJ10"/>
    <mergeCell ref="DK9:DM9"/>
    <mergeCell ref="A11:E11"/>
    <mergeCell ref="F11:BB11"/>
    <mergeCell ref="BC11:BR11"/>
    <mergeCell ref="BS11:CH11"/>
    <mergeCell ref="CI11:CV11"/>
    <mergeCell ref="CW11:DJ11"/>
    <mergeCell ref="A9:E10"/>
    <mergeCell ref="F9:BB10"/>
    <mergeCell ref="BC9:BR10"/>
    <mergeCell ref="BS9:CH10"/>
    <mergeCell ref="CI9:CV10"/>
    <mergeCell ref="DK1:DM1"/>
    <mergeCell ref="A3:DJ3"/>
    <mergeCell ref="DL4:DM4"/>
    <mergeCell ref="A5:DJ5"/>
    <mergeCell ref="V7:DJ7"/>
  </mergeCells>
  <pageMargins left="0.78740157480314965" right="0.78740157480314965" top="1.1811023622047245" bottom="0.39370078740157483" header="0" footer="0"/>
  <pageSetup paperSize="9" scale="96" fitToHeight="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5C603-2A1A-4D95-B7F4-E26EB68F1015}">
  <dimension ref="A1:DM11"/>
  <sheetViews>
    <sheetView view="pageBreakPreview" zoomScaleNormal="100" zoomScaleSheetLayoutView="100" workbookViewId="0">
      <selection activeCell="CC40" sqref="CC40"/>
    </sheetView>
  </sheetViews>
  <sheetFormatPr defaultColWidth="0.85546875" defaultRowHeight="12" customHeight="1" x14ac:dyDescent="0.25"/>
  <cols>
    <col min="1" max="109" width="0.85546875" style="62"/>
    <col min="110" max="110" width="1.85546875" style="62" customWidth="1"/>
    <col min="111" max="114" width="0.85546875" style="62"/>
    <col min="115" max="115" width="14.5703125" style="62" customWidth="1"/>
    <col min="116" max="116" width="12.85546875" style="62" customWidth="1"/>
    <col min="117" max="117" width="13.28515625" style="62" customWidth="1"/>
    <col min="118" max="16384" width="0.85546875" style="62"/>
  </cols>
  <sheetData>
    <row r="1" spans="1:117" ht="12" customHeight="1" x14ac:dyDescent="0.25">
      <c r="DK1" s="395" t="s">
        <v>383</v>
      </c>
      <c r="DL1" s="395"/>
      <c r="DM1" s="395"/>
    </row>
    <row r="2" spans="1:117" s="65" customFormat="1" ht="14.25" x14ac:dyDescent="0.2">
      <c r="A2" s="397" t="s">
        <v>431</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row>
    <row r="3" spans="1:117" ht="10.5" customHeight="1" x14ac:dyDescent="0.25"/>
    <row r="4" spans="1:117" s="65" customFormat="1" ht="14.25" x14ac:dyDescent="0.2">
      <c r="A4" s="65" t="s">
        <v>405</v>
      </c>
      <c r="V4" s="428" t="s">
        <v>109</v>
      </c>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row>
    <row r="5" spans="1:117" s="65" customFormat="1" ht="13.5" customHeight="1" x14ac:dyDescent="0.2">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row>
    <row r="6" spans="1:117" s="68" customFormat="1" ht="29.25" customHeight="1" x14ac:dyDescent="0.2">
      <c r="A6" s="372" t="s">
        <v>353</v>
      </c>
      <c r="B6" s="373"/>
      <c r="C6" s="373"/>
      <c r="D6" s="373"/>
      <c r="E6" s="374"/>
      <c r="F6" s="372" t="s">
        <v>406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4"/>
      <c r="BJ6" s="372" t="s">
        <v>432</v>
      </c>
      <c r="BK6" s="373"/>
      <c r="BL6" s="373"/>
      <c r="BM6" s="373"/>
      <c r="BN6" s="373"/>
      <c r="BO6" s="373"/>
      <c r="BP6" s="373"/>
      <c r="BQ6" s="373"/>
      <c r="BR6" s="373"/>
      <c r="BS6" s="373"/>
      <c r="BT6" s="373"/>
      <c r="BU6" s="373"/>
      <c r="BV6" s="373"/>
      <c r="BW6" s="373"/>
      <c r="BX6" s="373"/>
      <c r="BY6" s="374"/>
      <c r="BZ6" s="372" t="s">
        <v>433</v>
      </c>
      <c r="CA6" s="373"/>
      <c r="CB6" s="373"/>
      <c r="CC6" s="373"/>
      <c r="CD6" s="373"/>
      <c r="CE6" s="373"/>
      <c r="CF6" s="373"/>
      <c r="CG6" s="373"/>
      <c r="CH6" s="373"/>
      <c r="CI6" s="373"/>
      <c r="CJ6" s="373"/>
      <c r="CK6" s="373"/>
      <c r="CL6" s="373"/>
      <c r="CM6" s="373"/>
      <c r="CN6" s="373"/>
      <c r="CO6" s="373"/>
      <c r="CP6" s="373"/>
      <c r="CQ6" s="373"/>
      <c r="CR6" s="373"/>
      <c r="CS6" s="373"/>
      <c r="CT6" s="374"/>
      <c r="CU6" s="372" t="s">
        <v>434</v>
      </c>
      <c r="CV6" s="373"/>
      <c r="CW6" s="373"/>
      <c r="CX6" s="373"/>
      <c r="CY6" s="373"/>
      <c r="CZ6" s="373"/>
      <c r="DA6" s="373"/>
      <c r="DB6" s="373"/>
      <c r="DC6" s="373"/>
      <c r="DD6" s="373"/>
      <c r="DE6" s="373"/>
      <c r="DF6" s="373"/>
      <c r="DG6" s="373"/>
      <c r="DH6" s="373"/>
      <c r="DI6" s="373"/>
      <c r="DJ6" s="374"/>
      <c r="DK6" s="381" t="s">
        <v>360</v>
      </c>
      <c r="DL6" s="382"/>
      <c r="DM6" s="383"/>
    </row>
    <row r="7" spans="1:117" s="68" customFormat="1" ht="69.75" customHeight="1" x14ac:dyDescent="0.2">
      <c r="A7" s="378"/>
      <c r="B7" s="379"/>
      <c r="C7" s="379"/>
      <c r="D7" s="379"/>
      <c r="E7" s="380"/>
      <c r="F7" s="378"/>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80"/>
      <c r="BJ7" s="378"/>
      <c r="BK7" s="379"/>
      <c r="BL7" s="379"/>
      <c r="BM7" s="379"/>
      <c r="BN7" s="379"/>
      <c r="BO7" s="379"/>
      <c r="BP7" s="379"/>
      <c r="BQ7" s="379"/>
      <c r="BR7" s="379"/>
      <c r="BS7" s="379"/>
      <c r="BT7" s="379"/>
      <c r="BU7" s="379"/>
      <c r="BV7" s="379"/>
      <c r="BW7" s="379"/>
      <c r="BX7" s="379"/>
      <c r="BY7" s="380"/>
      <c r="BZ7" s="378"/>
      <c r="CA7" s="379"/>
      <c r="CB7" s="379"/>
      <c r="CC7" s="379"/>
      <c r="CD7" s="379"/>
      <c r="CE7" s="379"/>
      <c r="CF7" s="379"/>
      <c r="CG7" s="379"/>
      <c r="CH7" s="379"/>
      <c r="CI7" s="379"/>
      <c r="CJ7" s="379"/>
      <c r="CK7" s="379"/>
      <c r="CL7" s="379"/>
      <c r="CM7" s="379"/>
      <c r="CN7" s="379"/>
      <c r="CO7" s="379"/>
      <c r="CP7" s="379"/>
      <c r="CQ7" s="379"/>
      <c r="CR7" s="379"/>
      <c r="CS7" s="379"/>
      <c r="CT7" s="380"/>
      <c r="CU7" s="378"/>
      <c r="CV7" s="379"/>
      <c r="CW7" s="379"/>
      <c r="CX7" s="379"/>
      <c r="CY7" s="379"/>
      <c r="CZ7" s="379"/>
      <c r="DA7" s="379"/>
      <c r="DB7" s="379"/>
      <c r="DC7" s="379"/>
      <c r="DD7" s="379"/>
      <c r="DE7" s="379"/>
      <c r="DF7" s="379"/>
      <c r="DG7" s="379"/>
      <c r="DH7" s="379"/>
      <c r="DI7" s="379"/>
      <c r="DJ7" s="380"/>
      <c r="DK7" s="76" t="s">
        <v>362</v>
      </c>
      <c r="DL7" s="76" t="s">
        <v>363</v>
      </c>
      <c r="DM7" s="76" t="s">
        <v>415</v>
      </c>
    </row>
    <row r="8" spans="1:117" s="70" customFormat="1" ht="12.75" x14ac:dyDescent="0.2">
      <c r="A8" s="371">
        <v>1</v>
      </c>
      <c r="B8" s="371"/>
      <c r="C8" s="371"/>
      <c r="D8" s="371"/>
      <c r="E8" s="371"/>
      <c r="F8" s="371">
        <v>2</v>
      </c>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v>3</v>
      </c>
      <c r="BK8" s="371"/>
      <c r="BL8" s="371"/>
      <c r="BM8" s="371"/>
      <c r="BN8" s="371"/>
      <c r="BO8" s="371"/>
      <c r="BP8" s="371"/>
      <c r="BQ8" s="371"/>
      <c r="BR8" s="371"/>
      <c r="BS8" s="371"/>
      <c r="BT8" s="371"/>
      <c r="BU8" s="371"/>
      <c r="BV8" s="371"/>
      <c r="BW8" s="371"/>
      <c r="BX8" s="371"/>
      <c r="BY8" s="371"/>
      <c r="BZ8" s="371">
        <v>4</v>
      </c>
      <c r="CA8" s="371"/>
      <c r="CB8" s="371"/>
      <c r="CC8" s="371"/>
      <c r="CD8" s="371"/>
      <c r="CE8" s="371"/>
      <c r="CF8" s="371"/>
      <c r="CG8" s="371"/>
      <c r="CH8" s="371"/>
      <c r="CI8" s="371"/>
      <c r="CJ8" s="371"/>
      <c r="CK8" s="371"/>
      <c r="CL8" s="371"/>
      <c r="CM8" s="371"/>
      <c r="CN8" s="371"/>
      <c r="CO8" s="371"/>
      <c r="CP8" s="371"/>
      <c r="CQ8" s="371"/>
      <c r="CR8" s="371"/>
      <c r="CS8" s="371"/>
      <c r="CT8" s="371"/>
      <c r="CU8" s="371">
        <v>5</v>
      </c>
      <c r="CV8" s="371"/>
      <c r="CW8" s="371"/>
      <c r="CX8" s="371"/>
      <c r="CY8" s="371"/>
      <c r="CZ8" s="371"/>
      <c r="DA8" s="371"/>
      <c r="DB8" s="371"/>
      <c r="DC8" s="371"/>
      <c r="DD8" s="371"/>
      <c r="DE8" s="371"/>
      <c r="DF8" s="371"/>
      <c r="DG8" s="371"/>
      <c r="DH8" s="371"/>
      <c r="DI8" s="371"/>
      <c r="DJ8" s="371"/>
      <c r="DK8" s="69">
        <v>6</v>
      </c>
      <c r="DL8" s="69">
        <v>7</v>
      </c>
      <c r="DM8" s="69">
        <v>8</v>
      </c>
    </row>
    <row r="9" spans="1:117" s="72" customFormat="1" ht="12.75" x14ac:dyDescent="0.2">
      <c r="A9" s="369" t="s">
        <v>10</v>
      </c>
      <c r="B9" s="369"/>
      <c r="C9" s="369"/>
      <c r="D9" s="369"/>
      <c r="E9" s="430"/>
      <c r="F9" s="370" t="s">
        <v>435</v>
      </c>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448">
        <v>4</v>
      </c>
      <c r="BK9" s="448"/>
      <c r="BL9" s="448"/>
      <c r="BM9" s="448"/>
      <c r="BN9" s="448"/>
      <c r="BO9" s="448"/>
      <c r="BP9" s="448"/>
      <c r="BQ9" s="448"/>
      <c r="BR9" s="448"/>
      <c r="BS9" s="448"/>
      <c r="BT9" s="448"/>
      <c r="BU9" s="448"/>
      <c r="BV9" s="448"/>
      <c r="BW9" s="448"/>
      <c r="BX9" s="448"/>
      <c r="BY9" s="448"/>
      <c r="BZ9" s="365">
        <v>55000</v>
      </c>
      <c r="CA9" s="365"/>
      <c r="CB9" s="365"/>
      <c r="CC9" s="365"/>
      <c r="CD9" s="365"/>
      <c r="CE9" s="365"/>
      <c r="CF9" s="365"/>
      <c r="CG9" s="365"/>
      <c r="CH9" s="365"/>
      <c r="CI9" s="365"/>
      <c r="CJ9" s="365"/>
      <c r="CK9" s="365"/>
      <c r="CL9" s="365"/>
      <c r="CM9" s="365"/>
      <c r="CN9" s="365"/>
      <c r="CO9" s="365"/>
      <c r="CP9" s="365"/>
      <c r="CQ9" s="365"/>
      <c r="CR9" s="365"/>
      <c r="CS9" s="365"/>
      <c r="CT9" s="365"/>
      <c r="CU9" s="365">
        <f t="shared" ref="CU9:CU10" si="0">BJ9*BZ9</f>
        <v>220000</v>
      </c>
      <c r="CV9" s="365"/>
      <c r="CW9" s="365"/>
      <c r="CX9" s="365"/>
      <c r="CY9" s="365"/>
      <c r="CZ9" s="365"/>
      <c r="DA9" s="365"/>
      <c r="DB9" s="365"/>
      <c r="DC9" s="365"/>
      <c r="DD9" s="365"/>
      <c r="DE9" s="365"/>
      <c r="DF9" s="365"/>
      <c r="DG9" s="365"/>
      <c r="DH9" s="365"/>
      <c r="DI9" s="365"/>
      <c r="DJ9" s="365"/>
      <c r="DK9" s="71">
        <v>0</v>
      </c>
      <c r="DL9" s="71">
        <v>220000</v>
      </c>
      <c r="DM9" s="71">
        <v>0</v>
      </c>
    </row>
    <row r="10" spans="1:117" s="72" customFormat="1" ht="15" customHeight="1" x14ac:dyDescent="0.2">
      <c r="A10" s="369" t="s">
        <v>11</v>
      </c>
      <c r="B10" s="369"/>
      <c r="C10" s="369"/>
      <c r="D10" s="369"/>
      <c r="E10" s="430"/>
      <c r="F10" s="370" t="s">
        <v>436</v>
      </c>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448">
        <v>2</v>
      </c>
      <c r="BK10" s="448"/>
      <c r="BL10" s="448"/>
      <c r="BM10" s="448"/>
      <c r="BN10" s="448"/>
      <c r="BO10" s="448"/>
      <c r="BP10" s="448"/>
      <c r="BQ10" s="448"/>
      <c r="BR10" s="448"/>
      <c r="BS10" s="448"/>
      <c r="BT10" s="448"/>
      <c r="BU10" s="448"/>
      <c r="BV10" s="448"/>
      <c r="BW10" s="448"/>
      <c r="BX10" s="448"/>
      <c r="BY10" s="448"/>
      <c r="BZ10" s="365">
        <v>5000</v>
      </c>
      <c r="CA10" s="365"/>
      <c r="CB10" s="365"/>
      <c r="CC10" s="365"/>
      <c r="CD10" s="365"/>
      <c r="CE10" s="365"/>
      <c r="CF10" s="365"/>
      <c r="CG10" s="365"/>
      <c r="CH10" s="365"/>
      <c r="CI10" s="365"/>
      <c r="CJ10" s="365"/>
      <c r="CK10" s="365"/>
      <c r="CL10" s="365"/>
      <c r="CM10" s="365"/>
      <c r="CN10" s="365"/>
      <c r="CO10" s="365"/>
      <c r="CP10" s="365"/>
      <c r="CQ10" s="365"/>
      <c r="CR10" s="365"/>
      <c r="CS10" s="365"/>
      <c r="CT10" s="365"/>
      <c r="CU10" s="365">
        <f t="shared" si="0"/>
        <v>10000</v>
      </c>
      <c r="CV10" s="365"/>
      <c r="CW10" s="365"/>
      <c r="CX10" s="365"/>
      <c r="CY10" s="365"/>
      <c r="CZ10" s="365"/>
      <c r="DA10" s="365"/>
      <c r="DB10" s="365"/>
      <c r="DC10" s="365"/>
      <c r="DD10" s="365"/>
      <c r="DE10" s="365"/>
      <c r="DF10" s="365"/>
      <c r="DG10" s="365"/>
      <c r="DH10" s="365"/>
      <c r="DI10" s="365"/>
      <c r="DJ10" s="365"/>
      <c r="DK10" s="71">
        <v>0</v>
      </c>
      <c r="DL10" s="71">
        <v>10000</v>
      </c>
      <c r="DM10" s="71">
        <v>0</v>
      </c>
    </row>
    <row r="11" spans="1:117" s="72" customFormat="1" ht="15" customHeight="1" x14ac:dyDescent="0.2">
      <c r="A11" s="369"/>
      <c r="B11" s="369"/>
      <c r="C11" s="369"/>
      <c r="D11" s="369"/>
      <c r="E11" s="369"/>
      <c r="F11" s="452" t="s">
        <v>371</v>
      </c>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3"/>
      <c r="BJ11" s="454" t="s">
        <v>36</v>
      </c>
      <c r="BK11" s="454"/>
      <c r="BL11" s="454"/>
      <c r="BM11" s="454"/>
      <c r="BN11" s="454"/>
      <c r="BO11" s="454"/>
      <c r="BP11" s="454"/>
      <c r="BQ11" s="454"/>
      <c r="BR11" s="454"/>
      <c r="BS11" s="454"/>
      <c r="BT11" s="454"/>
      <c r="BU11" s="454"/>
      <c r="BV11" s="454"/>
      <c r="BW11" s="454"/>
      <c r="BX11" s="454"/>
      <c r="BY11" s="454"/>
      <c r="BZ11" s="454" t="s">
        <v>36</v>
      </c>
      <c r="CA11" s="454"/>
      <c r="CB11" s="454"/>
      <c r="CC11" s="454"/>
      <c r="CD11" s="454"/>
      <c r="CE11" s="454"/>
      <c r="CF11" s="454"/>
      <c r="CG11" s="454"/>
      <c r="CH11" s="454"/>
      <c r="CI11" s="454"/>
      <c r="CJ11" s="454"/>
      <c r="CK11" s="454"/>
      <c r="CL11" s="454"/>
      <c r="CM11" s="454"/>
      <c r="CN11" s="454"/>
      <c r="CO11" s="454"/>
      <c r="CP11" s="454"/>
      <c r="CQ11" s="454"/>
      <c r="CR11" s="454"/>
      <c r="CS11" s="454"/>
      <c r="CT11" s="454"/>
      <c r="CU11" s="429">
        <f>SUM(CU9:DJ10)</f>
        <v>230000</v>
      </c>
      <c r="CV11" s="429"/>
      <c r="CW11" s="429"/>
      <c r="CX11" s="429"/>
      <c r="CY11" s="429"/>
      <c r="CZ11" s="429"/>
      <c r="DA11" s="429"/>
      <c r="DB11" s="429"/>
      <c r="DC11" s="429"/>
      <c r="DD11" s="429"/>
      <c r="DE11" s="429"/>
      <c r="DF11" s="429"/>
      <c r="DG11" s="429"/>
      <c r="DH11" s="429"/>
      <c r="DI11" s="429"/>
      <c r="DJ11" s="429"/>
      <c r="DK11" s="98">
        <f>SUM(DK9:DK10)</f>
        <v>0</v>
      </c>
      <c r="DL11" s="98">
        <f>SUM(DL9:DL10)</f>
        <v>230000</v>
      </c>
      <c r="DM11" s="98">
        <f>SUM(DM9:DM10)</f>
        <v>0</v>
      </c>
    </row>
  </sheetData>
  <mergeCells count="29">
    <mergeCell ref="A10:E10"/>
    <mergeCell ref="F10:BI10"/>
    <mergeCell ref="BJ10:BY10"/>
    <mergeCell ref="BZ10:CT10"/>
    <mergeCell ref="CU10:DJ10"/>
    <mergeCell ref="A11:E11"/>
    <mergeCell ref="F11:BI11"/>
    <mergeCell ref="BJ11:BY11"/>
    <mergeCell ref="BZ11:CT11"/>
    <mergeCell ref="CU11:DJ11"/>
    <mergeCell ref="A8:E8"/>
    <mergeCell ref="F8:BI8"/>
    <mergeCell ref="BJ8:BY8"/>
    <mergeCell ref="BZ8:CT8"/>
    <mergeCell ref="CU8:DJ8"/>
    <mergeCell ref="A9:E9"/>
    <mergeCell ref="F9:BI9"/>
    <mergeCell ref="BJ9:BY9"/>
    <mergeCell ref="BZ9:CT9"/>
    <mergeCell ref="CU9:DJ9"/>
    <mergeCell ref="DK1:DM1"/>
    <mergeCell ref="A2:DJ2"/>
    <mergeCell ref="V4:DJ4"/>
    <mergeCell ref="A6:E7"/>
    <mergeCell ref="F6:BI7"/>
    <mergeCell ref="BJ6:BY7"/>
    <mergeCell ref="BZ6:CT7"/>
    <mergeCell ref="CU6:DJ7"/>
    <mergeCell ref="DK6:DM6"/>
  </mergeCells>
  <pageMargins left="0.78740157480314965" right="0.78740157480314965" top="1.1811023622047245" bottom="0.39370078740157483" header="0" footer="0"/>
  <pageSetup paperSize="9" scale="96"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41</vt:i4>
      </vt:variant>
    </vt:vector>
  </HeadingPairs>
  <TitlesOfParts>
    <vt:vector size="81" baseType="lpstr">
      <vt:lpstr>стр.1_4 (пуст)</vt:lpstr>
      <vt:lpstr>стр.5_7</vt:lpstr>
      <vt:lpstr>21-111</vt:lpstr>
      <vt:lpstr>21-112</vt:lpstr>
      <vt:lpstr>21-112(2)</vt:lpstr>
      <vt:lpstr>21-119</vt:lpstr>
      <vt:lpstr>21-851-853</vt:lpstr>
      <vt:lpstr>21-221</vt:lpstr>
      <vt:lpstr>21-222</vt:lpstr>
      <vt:lpstr>21-223</vt:lpstr>
      <vt:lpstr>21-225</vt:lpstr>
      <vt:lpstr>21-226</vt:lpstr>
      <vt:lpstr>21-227</vt:lpstr>
      <vt:lpstr>21-310</vt:lpstr>
      <vt:lpstr>21-340</vt:lpstr>
      <vt:lpstr>Табсуб</vt:lpstr>
      <vt:lpstr>21-Таб 1.1</vt:lpstr>
      <vt:lpstr>21-Таб 1.2</vt:lpstr>
      <vt:lpstr>22-111</vt:lpstr>
      <vt:lpstr>22-112</vt:lpstr>
      <vt:lpstr>22-119</vt:lpstr>
      <vt:lpstr>22-851-853</vt:lpstr>
      <vt:lpstr>22-222</vt:lpstr>
      <vt:lpstr>22-223</vt:lpstr>
      <vt:lpstr>22-225</vt:lpstr>
      <vt:lpstr>22-226</vt:lpstr>
      <vt:lpstr>22-310</vt:lpstr>
      <vt:lpstr>22-340</vt:lpstr>
      <vt:lpstr>22-Таб 1.1</vt:lpstr>
      <vt:lpstr>22-Таб 1.2</vt:lpstr>
      <vt:lpstr>23-111</vt:lpstr>
      <vt:lpstr>23-119</vt:lpstr>
      <vt:lpstr>23-851-853</vt:lpstr>
      <vt:lpstr>23-223</vt:lpstr>
      <vt:lpstr>23-225</vt:lpstr>
      <vt:lpstr>23-226</vt:lpstr>
      <vt:lpstr>23-310</vt:lpstr>
      <vt:lpstr>23-340</vt:lpstr>
      <vt:lpstr>23-Таб 1.1</vt:lpstr>
      <vt:lpstr>23-Таб 1.2</vt:lpstr>
      <vt:lpstr>'стр.1_4 (пуст)'!Заголовки_для_печати</vt:lpstr>
      <vt:lpstr>'21-111'!Область_печати</vt:lpstr>
      <vt:lpstr>'21-112'!Область_печати</vt:lpstr>
      <vt:lpstr>'21-112(2)'!Область_печати</vt:lpstr>
      <vt:lpstr>'21-119'!Область_печати</vt:lpstr>
      <vt:lpstr>'21-221'!Область_печати</vt:lpstr>
      <vt:lpstr>'21-222'!Область_печати</vt:lpstr>
      <vt:lpstr>'21-223'!Область_печати</vt:lpstr>
      <vt:lpstr>'21-225'!Область_печати</vt:lpstr>
      <vt:lpstr>'21-226'!Область_печати</vt:lpstr>
      <vt:lpstr>'21-227'!Область_печати</vt:lpstr>
      <vt:lpstr>'21-310'!Область_печати</vt:lpstr>
      <vt:lpstr>'21-340'!Область_печати</vt:lpstr>
      <vt:lpstr>'21-851-853'!Область_печати</vt:lpstr>
      <vt:lpstr>'21-Таб 1.1'!Область_печати</vt:lpstr>
      <vt:lpstr>'21-Таб 1.2'!Область_печати</vt:lpstr>
      <vt:lpstr>'22-111'!Область_печати</vt:lpstr>
      <vt:lpstr>'22-112'!Область_печати</vt:lpstr>
      <vt:lpstr>'22-119'!Область_печати</vt:lpstr>
      <vt:lpstr>'22-222'!Область_печати</vt:lpstr>
      <vt:lpstr>'22-223'!Область_печати</vt:lpstr>
      <vt:lpstr>'22-225'!Область_печати</vt:lpstr>
      <vt:lpstr>'22-226'!Область_печати</vt:lpstr>
      <vt:lpstr>'22-310'!Область_печати</vt:lpstr>
      <vt:lpstr>'22-340'!Область_печати</vt:lpstr>
      <vt:lpstr>'22-851-853'!Область_печати</vt:lpstr>
      <vt:lpstr>'22-Таб 1.1'!Область_печати</vt:lpstr>
      <vt:lpstr>'22-Таб 1.2'!Область_печати</vt:lpstr>
      <vt:lpstr>'23-111'!Область_печати</vt:lpstr>
      <vt:lpstr>'23-119'!Область_печати</vt:lpstr>
      <vt:lpstr>'23-223'!Область_печати</vt:lpstr>
      <vt:lpstr>'23-225'!Область_печати</vt:lpstr>
      <vt:lpstr>'23-226'!Область_печати</vt:lpstr>
      <vt:lpstr>'23-310'!Область_печати</vt:lpstr>
      <vt:lpstr>'23-340'!Область_печати</vt:lpstr>
      <vt:lpstr>'23-851-853'!Область_печати</vt:lpstr>
      <vt:lpstr>'23-Таб 1.1'!Область_печати</vt:lpstr>
      <vt:lpstr>'23-Таб 1.2'!Область_печати</vt:lpstr>
      <vt:lpstr>'стр.1_4 (пуст)'!Область_печати</vt:lpstr>
      <vt:lpstr>стр.5_7!Область_печати</vt:lpstr>
      <vt:lpstr>Табсуб!Область_печати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Федор Александрович Сальников</cp:lastModifiedBy>
  <cp:lastPrinted>2021-01-12T05:40:04Z</cp:lastPrinted>
  <dcterms:created xsi:type="dcterms:W3CDTF">2011-01-11T10:25:48Z</dcterms:created>
  <dcterms:modified xsi:type="dcterms:W3CDTF">2021-01-13T04:12:32Z</dcterms:modified>
</cp:coreProperties>
</file>